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H:\torfehnegar\قیمت\1400\هلو 1400\"/>
    </mc:Choice>
  </mc:AlternateContent>
  <bookViews>
    <workbookView xWindow="0" yWindow="0" windowWidth="19200" windowHeight="11385" firstSheet="1" activeTab="5"/>
  </bookViews>
  <sheets>
    <sheet name="کلی " sheetId="5" state="hidden" r:id="rId1"/>
    <sheet name="فایل قیمت پنل ها" sheetId="9" r:id="rId2"/>
    <sheet name="کیت و ابزار جانبی" sheetId="8" r:id="rId3"/>
    <sheet name="بررسی پارامترها" sheetId="15" state="hidden" r:id="rId4"/>
    <sheet name="پنل های حذف شده قرمز" sheetId="13" state="hidden" r:id="rId5"/>
    <sheet name="نسخه های عمومی" sheetId="17" r:id="rId6"/>
    <sheet name="فایل اصلی98" sheetId="10" state="hidden" r:id="rId7"/>
    <sheet name="موارد کد های جدید در بهمن ماه " sheetId="6" state="hidden" r:id="rId8"/>
  </sheets>
  <definedNames>
    <definedName name="_xlnm._FilterDatabase" localSheetId="3" hidden="1">'بررسی پارامترها'!$A$2:$X$568</definedName>
    <definedName name="_xlnm._FilterDatabase" localSheetId="4" hidden="1">'پنل های حذف شده قرمز'!$A$2:$X$567</definedName>
    <definedName name="_xlnm._FilterDatabase" localSheetId="6" hidden="1">'فایل اصلی98'!$A$2:$S$505</definedName>
    <definedName name="_xlnm._FilterDatabase" localSheetId="1" hidden="1">'فایل قیمت پنل ها'!$A$2:$J$567</definedName>
    <definedName name="_xlnm._FilterDatabase" localSheetId="2" hidden="1">'کیت و ابزار جانبی'!$A$2:$C$41</definedName>
    <definedName name="_xlnm._FilterDatabase" localSheetId="7" hidden="1">'موارد کد های جدید در بهمن ماه '!$B$1:$J$266</definedName>
    <definedName name="_xlnm.Print_Area" localSheetId="5">'نسخه های عمومی'!$A$1:$D$24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7" l="1"/>
  <c r="E5" i="17"/>
  <c r="E6" i="17"/>
  <c r="E7" i="17"/>
  <c r="E8" i="17"/>
  <c r="E9" i="17"/>
  <c r="E10" i="17"/>
  <c r="E11" i="17"/>
  <c r="E12" i="17"/>
  <c r="E13" i="17"/>
  <c r="E14" i="17"/>
  <c r="E15" i="17"/>
  <c r="E16" i="17"/>
  <c r="E17" i="17"/>
  <c r="E18" i="17"/>
  <c r="E19" i="17"/>
  <c r="E3" i="17"/>
  <c r="E9" i="5" l="1"/>
  <c r="J266" i="6"/>
  <c r="G266" i="6"/>
  <c r="J265" i="6"/>
  <c r="G265" i="6"/>
  <c r="J264" i="6"/>
  <c r="G264" i="6"/>
  <c r="J263" i="6"/>
  <c r="G263" i="6"/>
  <c r="J262" i="6"/>
  <c r="G262" i="6"/>
  <c r="J261" i="6"/>
  <c r="G261" i="6"/>
  <c r="J260" i="6"/>
  <c r="G260" i="6"/>
  <c r="J259" i="6"/>
  <c r="G259" i="6"/>
  <c r="J258" i="6"/>
  <c r="G258" i="6"/>
  <c r="J257" i="6"/>
  <c r="G257" i="6"/>
  <c r="J256" i="6"/>
  <c r="G256" i="6"/>
  <c r="J255" i="6"/>
  <c r="G255" i="6"/>
  <c r="J254" i="6"/>
  <c r="G254" i="6"/>
  <c r="J253" i="6"/>
  <c r="G253" i="6"/>
  <c r="H252" i="6"/>
  <c r="J252" i="6" s="1"/>
  <c r="G252" i="6"/>
  <c r="J251" i="6"/>
  <c r="G251" i="6"/>
  <c r="J250" i="6"/>
  <c r="G250" i="6"/>
  <c r="J249" i="6"/>
  <c r="G249" i="6"/>
  <c r="J248" i="6"/>
  <c r="G248" i="6"/>
  <c r="J247" i="6"/>
  <c r="G247" i="6"/>
  <c r="J246" i="6"/>
  <c r="G246" i="6"/>
  <c r="J245" i="6"/>
  <c r="G245" i="6"/>
  <c r="J244" i="6"/>
  <c r="G244" i="6"/>
  <c r="J243" i="6"/>
  <c r="G243" i="6"/>
  <c r="J242" i="6"/>
  <c r="G242" i="6"/>
  <c r="J241" i="6"/>
  <c r="G241" i="6"/>
  <c r="J240" i="6"/>
  <c r="G240" i="6"/>
  <c r="J239" i="6"/>
  <c r="G239" i="6"/>
  <c r="H238" i="6"/>
  <c r="J238" i="6" s="1"/>
  <c r="G238" i="6"/>
  <c r="J237" i="6"/>
  <c r="G237" i="6"/>
  <c r="J236" i="6"/>
  <c r="G236" i="6"/>
  <c r="J235" i="6"/>
  <c r="G235" i="6"/>
  <c r="J234" i="6"/>
  <c r="G234" i="6"/>
  <c r="J233" i="6"/>
  <c r="G233" i="6"/>
  <c r="J232" i="6"/>
  <c r="G232" i="6"/>
  <c r="J231" i="6"/>
  <c r="G231" i="6"/>
  <c r="J230" i="6"/>
  <c r="G230" i="6"/>
  <c r="J229" i="6"/>
  <c r="G229" i="6"/>
  <c r="J228" i="6"/>
  <c r="G228" i="6"/>
  <c r="J227" i="6"/>
  <c r="G227" i="6"/>
  <c r="J226" i="6"/>
  <c r="G226" i="6"/>
  <c r="J225" i="6"/>
  <c r="G225" i="6"/>
  <c r="J224" i="6"/>
  <c r="H224" i="6"/>
  <c r="G224" i="6"/>
  <c r="J223" i="6"/>
  <c r="G223" i="6"/>
  <c r="J222" i="6"/>
  <c r="G222" i="6"/>
  <c r="J221" i="6"/>
  <c r="G221" i="6"/>
  <c r="J220" i="6"/>
  <c r="G220" i="6"/>
  <c r="J219" i="6"/>
  <c r="G219" i="6"/>
  <c r="J218" i="6"/>
  <c r="G218" i="6"/>
  <c r="J217" i="6"/>
  <c r="G217" i="6"/>
  <c r="J216" i="6"/>
  <c r="G216" i="6"/>
  <c r="J215" i="6"/>
  <c r="G215" i="6"/>
  <c r="J214" i="6"/>
  <c r="G214" i="6"/>
  <c r="J213" i="6"/>
  <c r="G213" i="6"/>
  <c r="J212" i="6"/>
  <c r="G212" i="6"/>
  <c r="J211" i="6"/>
  <c r="G211" i="6"/>
  <c r="J210" i="6"/>
  <c r="H210" i="6"/>
  <c r="G210" i="6"/>
  <c r="J209" i="6"/>
  <c r="G209" i="6"/>
  <c r="J208" i="6"/>
  <c r="G208" i="6"/>
  <c r="J207" i="6"/>
  <c r="G207" i="6"/>
  <c r="J206" i="6"/>
  <c r="G206" i="6"/>
  <c r="J205" i="6"/>
  <c r="G205" i="6"/>
  <c r="J204" i="6"/>
  <c r="G204" i="6"/>
  <c r="J203" i="6"/>
  <c r="G203" i="6"/>
  <c r="J202" i="6"/>
  <c r="G202" i="6"/>
  <c r="J201" i="6"/>
  <c r="G201" i="6"/>
  <c r="J200" i="6"/>
  <c r="G200" i="6"/>
  <c r="J199" i="6"/>
  <c r="G199" i="6"/>
  <c r="J198" i="6"/>
  <c r="G198" i="6"/>
  <c r="J197" i="6"/>
  <c r="G197" i="6"/>
  <c r="H196" i="6"/>
  <c r="J196" i="6" s="1"/>
  <c r="G196" i="6"/>
  <c r="J195" i="6"/>
  <c r="G195" i="6"/>
  <c r="J194" i="6"/>
  <c r="G194" i="6"/>
  <c r="J193" i="6"/>
  <c r="G193" i="6"/>
  <c r="J192" i="6"/>
  <c r="G192" i="6"/>
  <c r="J191" i="6"/>
  <c r="G191" i="6"/>
  <c r="J190" i="6"/>
  <c r="G190" i="6"/>
  <c r="J189" i="6"/>
  <c r="G189" i="6"/>
  <c r="J188" i="6"/>
  <c r="G188" i="6"/>
  <c r="J187" i="6"/>
  <c r="G187" i="6"/>
  <c r="J186" i="6"/>
  <c r="G186" i="6"/>
  <c r="J185" i="6"/>
  <c r="G185" i="6"/>
  <c r="J184" i="6"/>
  <c r="G184" i="6"/>
  <c r="J183" i="6"/>
  <c r="G183" i="6"/>
  <c r="H182" i="6"/>
  <c r="J182" i="6" s="1"/>
  <c r="G182" i="6"/>
  <c r="J181" i="6"/>
  <c r="G181" i="6"/>
  <c r="J180" i="6"/>
  <c r="G180" i="6"/>
  <c r="J179" i="6"/>
  <c r="G179" i="6"/>
  <c r="J178" i="6"/>
  <c r="G178" i="6"/>
  <c r="J177" i="6"/>
  <c r="G177" i="6"/>
  <c r="J176" i="6"/>
  <c r="G176" i="6"/>
  <c r="J175" i="6"/>
  <c r="G175" i="6"/>
  <c r="J174" i="6"/>
  <c r="G174" i="6"/>
  <c r="J173" i="6"/>
  <c r="G173" i="6"/>
  <c r="J172" i="6"/>
  <c r="G172" i="6"/>
  <c r="J171" i="6"/>
  <c r="G171" i="6"/>
  <c r="J170" i="6"/>
  <c r="G170" i="6"/>
  <c r="J169" i="6"/>
  <c r="G169" i="6"/>
  <c r="J168" i="6"/>
  <c r="H168" i="6"/>
  <c r="G168" i="6"/>
  <c r="J167" i="6"/>
  <c r="G167" i="6"/>
  <c r="J166" i="6"/>
  <c r="G166" i="6"/>
  <c r="J165" i="6"/>
  <c r="G165" i="6"/>
  <c r="J164" i="6"/>
  <c r="G164" i="6"/>
  <c r="J163" i="6"/>
  <c r="G163" i="6"/>
  <c r="J162" i="6"/>
  <c r="G162" i="6"/>
  <c r="J161" i="6"/>
  <c r="G161" i="6"/>
  <c r="J160" i="6"/>
  <c r="G160" i="6"/>
  <c r="J159" i="6"/>
  <c r="G159" i="6"/>
  <c r="J158" i="6"/>
  <c r="G158" i="6"/>
  <c r="J157" i="6"/>
  <c r="G157" i="6"/>
  <c r="J156" i="6"/>
  <c r="G156" i="6"/>
  <c r="J155" i="6"/>
  <c r="G155" i="6"/>
  <c r="J154" i="6"/>
  <c r="H154" i="6"/>
  <c r="G154" i="6"/>
  <c r="J153" i="6"/>
  <c r="G153" i="6"/>
  <c r="J152" i="6"/>
  <c r="G152" i="6"/>
  <c r="J151" i="6"/>
  <c r="G151" i="6"/>
  <c r="J150" i="6"/>
  <c r="G150" i="6"/>
  <c r="J149" i="6"/>
  <c r="G149" i="6"/>
  <c r="J148" i="6"/>
  <c r="G148" i="6"/>
  <c r="J147" i="6"/>
  <c r="G147" i="6"/>
  <c r="J146" i="6"/>
  <c r="G146" i="6"/>
  <c r="J145" i="6"/>
  <c r="G145" i="6"/>
  <c r="J144" i="6"/>
  <c r="G144" i="6"/>
  <c r="J143" i="6"/>
  <c r="G143" i="6"/>
  <c r="J142" i="6"/>
  <c r="G142" i="6"/>
  <c r="J141" i="6"/>
  <c r="G141" i="6"/>
  <c r="H140" i="6"/>
  <c r="J140" i="6" s="1"/>
  <c r="G140" i="6"/>
  <c r="J139" i="6"/>
  <c r="G139" i="6"/>
  <c r="J138" i="6"/>
  <c r="G138" i="6"/>
  <c r="J137" i="6"/>
  <c r="G137" i="6"/>
  <c r="J136" i="6"/>
  <c r="G136" i="6"/>
  <c r="J135" i="6"/>
  <c r="G135" i="6"/>
  <c r="J134" i="6"/>
  <c r="G134" i="6"/>
  <c r="J133" i="6"/>
  <c r="G133" i="6"/>
  <c r="J132" i="6"/>
  <c r="G132" i="6"/>
  <c r="J131" i="6"/>
  <c r="G131" i="6"/>
  <c r="J130" i="6"/>
  <c r="G130" i="6"/>
  <c r="J129" i="6"/>
  <c r="G129" i="6"/>
  <c r="J128" i="6"/>
  <c r="G128" i="6"/>
  <c r="J127" i="6"/>
  <c r="G127" i="6"/>
  <c r="H126" i="6"/>
  <c r="J126" i="6" s="1"/>
  <c r="G126" i="6"/>
  <c r="J125" i="6"/>
  <c r="G125" i="6"/>
  <c r="J124" i="6"/>
  <c r="G124" i="6"/>
  <c r="J123" i="6"/>
  <c r="G123" i="6"/>
  <c r="J122" i="6"/>
  <c r="G122" i="6"/>
  <c r="J121" i="6"/>
  <c r="G121" i="6"/>
  <c r="J120" i="6"/>
  <c r="G120" i="6"/>
  <c r="J119" i="6"/>
  <c r="G119" i="6"/>
  <c r="J118" i="6"/>
  <c r="G118" i="6"/>
  <c r="J117" i="6"/>
  <c r="G117" i="6"/>
  <c r="J116" i="6"/>
  <c r="G116" i="6"/>
  <c r="J115" i="6"/>
  <c r="G115" i="6"/>
  <c r="J114" i="6"/>
  <c r="G114" i="6"/>
  <c r="J113" i="6"/>
  <c r="G113" i="6"/>
  <c r="J112" i="6"/>
  <c r="H112" i="6"/>
  <c r="G112" i="6"/>
  <c r="J111" i="6"/>
  <c r="G111" i="6"/>
  <c r="J110" i="6"/>
  <c r="G110" i="6"/>
  <c r="J109" i="6"/>
  <c r="G109" i="6"/>
  <c r="J108" i="6"/>
  <c r="G108" i="6"/>
  <c r="J107" i="6"/>
  <c r="G107" i="6"/>
  <c r="J106" i="6"/>
  <c r="G106" i="6"/>
  <c r="J105" i="6"/>
  <c r="G105" i="6"/>
  <c r="J104" i="6"/>
  <c r="G104" i="6"/>
  <c r="J103" i="6"/>
  <c r="G103" i="6"/>
  <c r="J102" i="6"/>
  <c r="G102" i="6"/>
  <c r="J101" i="6"/>
  <c r="G101" i="6"/>
  <c r="J100" i="6"/>
  <c r="G100" i="6"/>
  <c r="J99" i="6"/>
  <c r="G99" i="6"/>
  <c r="J98" i="6"/>
  <c r="G98" i="6"/>
  <c r="J97" i="6"/>
  <c r="G97" i="6"/>
  <c r="J96" i="6"/>
  <c r="G96" i="6"/>
  <c r="J95" i="6"/>
  <c r="G95" i="6"/>
  <c r="J94" i="6"/>
  <c r="G94" i="6"/>
  <c r="J93" i="6"/>
  <c r="G93" i="6"/>
  <c r="J92" i="6"/>
  <c r="G92" i="6"/>
  <c r="J91" i="6"/>
  <c r="G91" i="6"/>
  <c r="J90" i="6"/>
  <c r="G90" i="6"/>
  <c r="J89" i="6"/>
  <c r="G89" i="6"/>
  <c r="J88" i="6"/>
  <c r="G88" i="6"/>
  <c r="J87" i="6"/>
  <c r="G87" i="6"/>
  <c r="J86" i="6"/>
  <c r="G86" i="6"/>
  <c r="J85" i="6"/>
  <c r="G85" i="6"/>
  <c r="J84" i="6"/>
  <c r="G84" i="6"/>
  <c r="J83" i="6"/>
  <c r="G83" i="6"/>
  <c r="J82" i="6"/>
  <c r="G82" i="6"/>
  <c r="J81" i="6"/>
  <c r="G81" i="6"/>
  <c r="J80" i="6"/>
  <c r="G80" i="6"/>
  <c r="J79" i="6"/>
  <c r="G79" i="6"/>
  <c r="J78" i="6"/>
  <c r="G78" i="6"/>
  <c r="J77" i="6"/>
  <c r="G77" i="6"/>
  <c r="J76" i="6"/>
  <c r="H76" i="6"/>
  <c r="G76" i="6"/>
  <c r="J75" i="6"/>
  <c r="G75" i="6"/>
  <c r="J74" i="6"/>
  <c r="G74" i="6"/>
  <c r="J73" i="6"/>
  <c r="G73" i="6"/>
  <c r="J72" i="6"/>
  <c r="G72" i="6"/>
  <c r="J71" i="6"/>
  <c r="G71" i="6"/>
  <c r="J70" i="6"/>
  <c r="G70" i="6"/>
  <c r="J69" i="6"/>
  <c r="G69" i="6"/>
  <c r="J68" i="6"/>
  <c r="G68" i="6"/>
  <c r="J67" i="6"/>
  <c r="G67" i="6"/>
  <c r="J66" i="6"/>
  <c r="G66" i="6"/>
  <c r="J65" i="6"/>
  <c r="G65" i="6"/>
  <c r="J64" i="6"/>
  <c r="G64" i="6"/>
  <c r="J63" i="6"/>
  <c r="G63" i="6"/>
  <c r="H62" i="6"/>
  <c r="J62" i="6" s="1"/>
  <c r="G62" i="6"/>
  <c r="J61" i="6"/>
  <c r="G61" i="6"/>
  <c r="J60" i="6"/>
  <c r="G60" i="6"/>
  <c r="J59" i="6"/>
  <c r="G59" i="6"/>
  <c r="J58" i="6"/>
  <c r="G58" i="6"/>
  <c r="J57" i="6"/>
  <c r="G57" i="6"/>
  <c r="J56" i="6"/>
  <c r="G56" i="6"/>
  <c r="J55" i="6"/>
  <c r="G55" i="6"/>
  <c r="J54" i="6"/>
  <c r="G54" i="6"/>
  <c r="J53" i="6"/>
  <c r="G53" i="6"/>
  <c r="J52" i="6"/>
  <c r="G52" i="6"/>
  <c r="J51" i="6"/>
  <c r="G51" i="6"/>
  <c r="J50" i="6"/>
  <c r="G50" i="6"/>
  <c r="J49" i="6"/>
  <c r="G49" i="6"/>
  <c r="H48" i="6"/>
  <c r="J48" i="6" s="1"/>
  <c r="G48" i="6"/>
  <c r="J47" i="6"/>
  <c r="G47" i="6"/>
  <c r="J46" i="6"/>
  <c r="G46" i="6"/>
  <c r="J45" i="6"/>
  <c r="G45" i="6"/>
  <c r="J44" i="6"/>
  <c r="G44" i="6"/>
  <c r="J43" i="6"/>
  <c r="G43" i="6"/>
  <c r="J42" i="6"/>
  <c r="G42" i="6"/>
  <c r="J41" i="6"/>
  <c r="G41" i="6"/>
  <c r="J40" i="6"/>
  <c r="G40" i="6"/>
  <c r="J39" i="6"/>
  <c r="G39" i="6"/>
  <c r="J38" i="6"/>
  <c r="G38" i="6"/>
  <c r="J37" i="6"/>
  <c r="G37" i="6"/>
  <c r="J36" i="6"/>
  <c r="G36" i="6"/>
  <c r="J35" i="6"/>
  <c r="G35" i="6"/>
  <c r="J34" i="6"/>
  <c r="H34" i="6"/>
  <c r="G34" i="6"/>
  <c r="J33" i="6"/>
  <c r="G33" i="6"/>
  <c r="J32" i="6"/>
  <c r="G32" i="6"/>
  <c r="J31" i="6"/>
  <c r="G31" i="6"/>
  <c r="J30" i="6"/>
  <c r="G30" i="6"/>
  <c r="J29" i="6"/>
  <c r="G29" i="6"/>
  <c r="J28" i="6"/>
  <c r="G28" i="6"/>
  <c r="J27" i="6"/>
  <c r="G27" i="6"/>
  <c r="J26" i="6"/>
  <c r="G26" i="6"/>
  <c r="J25" i="6"/>
  <c r="G25" i="6"/>
  <c r="J24" i="6"/>
  <c r="G24" i="6"/>
  <c r="J23" i="6"/>
  <c r="G23" i="6"/>
  <c r="J22" i="6"/>
  <c r="G22" i="6"/>
  <c r="J21" i="6"/>
  <c r="G21" i="6"/>
  <c r="J20" i="6"/>
  <c r="H20" i="6"/>
  <c r="G20" i="6"/>
  <c r="J19" i="6"/>
  <c r="G19" i="6"/>
  <c r="J18" i="6"/>
  <c r="G18" i="6"/>
  <c r="J17" i="6"/>
  <c r="G17" i="6"/>
  <c r="J16" i="6"/>
  <c r="G16" i="6"/>
  <c r="J15" i="6"/>
  <c r="G15" i="6"/>
  <c r="J14" i="6"/>
  <c r="G14" i="6"/>
  <c r="J13" i="6"/>
  <c r="G13" i="6"/>
  <c r="J12" i="6"/>
  <c r="G12" i="6"/>
  <c r="J11" i="6"/>
  <c r="G11" i="6"/>
  <c r="J10" i="6"/>
  <c r="G10" i="6"/>
  <c r="J9" i="6"/>
  <c r="G9" i="6"/>
  <c r="J8" i="6"/>
  <c r="G8" i="6"/>
  <c r="J7" i="6"/>
  <c r="G7" i="6"/>
  <c r="H6" i="6"/>
  <c r="J6" i="6" s="1"/>
  <c r="G6" i="6"/>
  <c r="J5" i="6"/>
  <c r="G5" i="6"/>
  <c r="J4" i="6"/>
  <c r="G4" i="6"/>
  <c r="J3" i="6"/>
  <c r="G3" i="6"/>
  <c r="J2" i="6"/>
  <c r="G2" i="6"/>
  <c r="Q505" i="10"/>
  <c r="O505" i="10"/>
  <c r="Q504" i="10"/>
  <c r="O504" i="10"/>
  <c r="Q503" i="10"/>
  <c r="O503" i="10"/>
  <c r="Q502" i="10"/>
  <c r="O502" i="10"/>
  <c r="Q501" i="10"/>
  <c r="O501" i="10"/>
  <c r="Q500" i="10"/>
  <c r="O500" i="10"/>
  <c r="Q499" i="10"/>
  <c r="O499" i="10"/>
  <c r="Q498" i="10"/>
  <c r="O498" i="10"/>
  <c r="Q497" i="10"/>
  <c r="O497" i="10"/>
  <c r="Q496" i="10"/>
  <c r="O496" i="10"/>
  <c r="Q495" i="10"/>
  <c r="O495" i="10"/>
  <c r="Q494" i="10"/>
  <c r="O494" i="10"/>
  <c r="Q493" i="10"/>
  <c r="O493" i="10"/>
  <c r="Q492" i="10"/>
  <c r="O492" i="10"/>
  <c r="Q491" i="10"/>
  <c r="O491" i="10"/>
  <c r="Q490" i="10"/>
  <c r="O490" i="10"/>
  <c r="Q489" i="10"/>
  <c r="O489" i="10"/>
  <c r="Q488" i="10"/>
  <c r="O488" i="10"/>
  <c r="Q487" i="10"/>
  <c r="O487" i="10"/>
  <c r="Q486" i="10"/>
  <c r="O486" i="10"/>
  <c r="Q485" i="10"/>
  <c r="O485" i="10"/>
  <c r="Q484" i="10"/>
  <c r="O484" i="10"/>
  <c r="Q483" i="10"/>
  <c r="O483" i="10"/>
  <c r="Q482" i="10"/>
  <c r="O482" i="10"/>
  <c r="Q481" i="10"/>
  <c r="O481" i="10"/>
  <c r="Q480" i="10"/>
  <c r="O480" i="10"/>
  <c r="Q479" i="10"/>
  <c r="O479" i="10"/>
  <c r="Q478" i="10"/>
  <c r="O478" i="10"/>
  <c r="Q477" i="10"/>
  <c r="O477" i="10"/>
  <c r="Q476" i="10"/>
  <c r="O476" i="10"/>
  <c r="Q475" i="10"/>
  <c r="O475" i="10"/>
  <c r="Q474" i="10"/>
  <c r="O474" i="10"/>
  <c r="Q473" i="10"/>
  <c r="O473" i="10"/>
  <c r="Q472" i="10"/>
  <c r="O472" i="10"/>
  <c r="Q471" i="10"/>
  <c r="O471" i="10"/>
  <c r="Q470" i="10"/>
  <c r="O470" i="10"/>
  <c r="Q469" i="10"/>
  <c r="O469" i="10"/>
  <c r="Q468" i="10"/>
  <c r="O468" i="10"/>
  <c r="Q467" i="10"/>
  <c r="O467" i="10"/>
  <c r="Q466" i="10"/>
  <c r="O466" i="10"/>
  <c r="Q465" i="10"/>
  <c r="O465" i="10"/>
  <c r="Q464" i="10"/>
  <c r="O464" i="10"/>
  <c r="Q463" i="10"/>
  <c r="O463" i="10"/>
  <c r="Q462" i="10"/>
  <c r="O462" i="10"/>
  <c r="Q461" i="10"/>
  <c r="O461" i="10"/>
  <c r="Q460" i="10"/>
  <c r="O460" i="10"/>
  <c r="Q459" i="10"/>
  <c r="O459" i="10"/>
  <c r="Q458" i="10"/>
  <c r="O458" i="10"/>
  <c r="Q457" i="10"/>
  <c r="O457" i="10"/>
  <c r="Q456" i="10"/>
  <c r="O456" i="10"/>
  <c r="Q455" i="10"/>
  <c r="O455" i="10"/>
  <c r="Q454" i="10"/>
  <c r="O454" i="10"/>
  <c r="Q453" i="10"/>
  <c r="O453" i="10"/>
  <c r="Q452" i="10"/>
  <c r="O452" i="10"/>
  <c r="Q451" i="10"/>
  <c r="O451" i="10"/>
  <c r="Q450" i="10"/>
  <c r="O450" i="10"/>
  <c r="Q449" i="10"/>
  <c r="O449" i="10"/>
  <c r="Q448" i="10"/>
  <c r="O448" i="10"/>
  <c r="Q447" i="10"/>
  <c r="O447" i="10"/>
  <c r="Q446" i="10"/>
  <c r="O446" i="10"/>
  <c r="Q445" i="10"/>
  <c r="O445" i="10"/>
  <c r="Q444" i="10"/>
  <c r="O444" i="10"/>
  <c r="Q443" i="10"/>
  <c r="O443" i="10"/>
  <c r="Q442" i="10"/>
  <c r="O442" i="10"/>
  <c r="Q441" i="10"/>
  <c r="O441" i="10"/>
  <c r="Q440" i="10"/>
  <c r="O440" i="10"/>
  <c r="Q439" i="10"/>
  <c r="O439" i="10"/>
  <c r="Q438" i="10"/>
  <c r="O438" i="10"/>
  <c r="Q437" i="10"/>
  <c r="O437" i="10"/>
  <c r="Q436" i="10"/>
  <c r="O436" i="10"/>
  <c r="Q435" i="10"/>
  <c r="O435" i="10"/>
  <c r="Q434" i="10"/>
  <c r="O434" i="10"/>
  <c r="Q433" i="10"/>
  <c r="O433" i="10"/>
  <c r="Q432" i="10"/>
  <c r="O432" i="10"/>
  <c r="Q431" i="10"/>
  <c r="O431" i="10"/>
  <c r="Q430" i="10"/>
  <c r="O430" i="10"/>
  <c r="Q429" i="10"/>
  <c r="O429" i="10"/>
  <c r="Q428" i="10"/>
  <c r="O428" i="10"/>
  <c r="Q427" i="10"/>
  <c r="O427" i="10"/>
  <c r="Q426" i="10"/>
  <c r="O426" i="10"/>
  <c r="Q425" i="10"/>
  <c r="O425" i="10"/>
  <c r="Q424" i="10"/>
  <c r="O424" i="10"/>
  <c r="Q423" i="10"/>
  <c r="O423" i="10"/>
  <c r="Q422" i="10"/>
  <c r="O422" i="10"/>
  <c r="Q421" i="10"/>
  <c r="O421" i="10"/>
  <c r="Q420" i="10"/>
  <c r="O420" i="10"/>
  <c r="Q419" i="10"/>
  <c r="O419" i="10"/>
  <c r="Q418" i="10"/>
  <c r="O418" i="10"/>
  <c r="Q417" i="10"/>
  <c r="O417" i="10"/>
  <c r="Q416" i="10"/>
  <c r="O416" i="10"/>
  <c r="Q415" i="10"/>
  <c r="O415" i="10"/>
  <c r="Q414" i="10"/>
  <c r="O414" i="10"/>
  <c r="Q413" i="10"/>
  <c r="O413" i="10"/>
  <c r="Q412" i="10"/>
  <c r="O412" i="10"/>
  <c r="Q411" i="10"/>
  <c r="O411" i="10"/>
  <c r="Q410" i="10"/>
  <c r="O410" i="10"/>
  <c r="Q409" i="10"/>
  <c r="O409" i="10"/>
  <c r="Q408" i="10"/>
  <c r="O408" i="10"/>
  <c r="Q407" i="10"/>
  <c r="O407" i="10"/>
  <c r="Q406" i="10"/>
  <c r="O406" i="10"/>
  <c r="Q405" i="10"/>
  <c r="O405" i="10"/>
  <c r="Q404" i="10"/>
  <c r="O404" i="10"/>
  <c r="Q403" i="10"/>
  <c r="O403" i="10"/>
  <c r="Q402" i="10"/>
  <c r="O402" i="10"/>
  <c r="Q401" i="10"/>
  <c r="O401" i="10"/>
  <c r="Q400" i="10"/>
  <c r="O400" i="10"/>
  <c r="Q399" i="10"/>
  <c r="O399" i="10"/>
  <c r="Q398" i="10"/>
  <c r="O398" i="10"/>
  <c r="Q397" i="10"/>
  <c r="O397" i="10"/>
  <c r="Q396" i="10"/>
  <c r="O396" i="10"/>
  <c r="Q395" i="10"/>
  <c r="O395" i="10"/>
  <c r="Q394" i="10"/>
  <c r="O394" i="10"/>
  <c r="Q393" i="10"/>
  <c r="O393" i="10"/>
  <c r="Q392" i="10"/>
  <c r="O392" i="10"/>
  <c r="Q391" i="10"/>
  <c r="O391" i="10"/>
  <c r="Q390" i="10"/>
  <c r="O390" i="10"/>
  <c r="Q389" i="10"/>
  <c r="O389" i="10"/>
  <c r="Q388" i="10"/>
  <c r="O388" i="10"/>
  <c r="Q387" i="10"/>
  <c r="O387" i="10"/>
  <c r="Q386" i="10"/>
  <c r="O386" i="10"/>
  <c r="Q385" i="10"/>
  <c r="O385" i="10"/>
  <c r="Q384" i="10"/>
  <c r="O384" i="10"/>
  <c r="Q383" i="10"/>
  <c r="O383" i="10"/>
  <c r="Q382" i="10"/>
  <c r="O382" i="10"/>
  <c r="Q381" i="10"/>
  <c r="O381" i="10"/>
  <c r="Q380" i="10"/>
  <c r="O380" i="10"/>
  <c r="Q379" i="10"/>
  <c r="O379" i="10"/>
  <c r="Q378" i="10"/>
  <c r="O378" i="10"/>
  <c r="Q377" i="10"/>
  <c r="O377" i="10"/>
  <c r="Q376" i="10"/>
  <c r="O376" i="10"/>
  <c r="Q375" i="10"/>
  <c r="O375" i="10"/>
  <c r="Q374" i="10"/>
  <c r="O374" i="10"/>
  <c r="Q373" i="10"/>
  <c r="O373" i="10"/>
  <c r="Q372" i="10"/>
  <c r="O372" i="10"/>
  <c r="Q371" i="10"/>
  <c r="O371" i="10"/>
  <c r="Q370" i="10"/>
  <c r="O370" i="10"/>
  <c r="Q369" i="10"/>
  <c r="O369" i="10"/>
  <c r="Q368" i="10"/>
  <c r="O368" i="10"/>
  <c r="Q367" i="10"/>
  <c r="O367" i="10"/>
  <c r="Q366" i="10"/>
  <c r="O366" i="10"/>
  <c r="Q365" i="10"/>
  <c r="O365" i="10"/>
  <c r="Q364" i="10"/>
  <c r="O364" i="10"/>
  <c r="Q363" i="10"/>
  <c r="O363" i="10"/>
  <c r="Q362" i="10"/>
  <c r="O362" i="10"/>
  <c r="Q361" i="10"/>
  <c r="O361" i="10"/>
  <c r="Q360" i="10"/>
  <c r="O360" i="10"/>
  <c r="Q359" i="10"/>
  <c r="O359" i="10"/>
  <c r="Q358" i="10"/>
  <c r="O358" i="10"/>
  <c r="Q357" i="10"/>
  <c r="O357" i="10"/>
  <c r="Q356" i="10"/>
  <c r="O356" i="10"/>
  <c r="Q355" i="10"/>
  <c r="O355" i="10"/>
  <c r="Q354" i="10"/>
  <c r="O354" i="10"/>
  <c r="Q353" i="10"/>
  <c r="O353" i="10"/>
  <c r="Q352" i="10"/>
  <c r="O352" i="10"/>
  <c r="Q351" i="10"/>
  <c r="O351" i="10"/>
  <c r="Q350" i="10"/>
  <c r="O350" i="10"/>
  <c r="Q349" i="10"/>
  <c r="O349" i="10"/>
  <c r="Q348" i="10"/>
  <c r="O348" i="10"/>
  <c r="Q347" i="10"/>
  <c r="O347" i="10"/>
  <c r="Q346" i="10"/>
  <c r="O346" i="10"/>
  <c r="Q345" i="10"/>
  <c r="O345" i="10"/>
  <c r="Q344" i="10"/>
  <c r="O344" i="10"/>
  <c r="Q343" i="10"/>
  <c r="O343" i="10"/>
  <c r="Q342" i="10"/>
  <c r="O342" i="10"/>
  <c r="Q341" i="10"/>
  <c r="O341" i="10"/>
  <c r="Q340" i="10"/>
  <c r="O340" i="10"/>
  <c r="Q339" i="10"/>
  <c r="O339" i="10"/>
  <c r="Q338" i="10"/>
  <c r="O338" i="10"/>
  <c r="Q337" i="10"/>
  <c r="O337" i="10"/>
  <c r="Q336" i="10"/>
  <c r="O336" i="10"/>
  <c r="Q335" i="10"/>
  <c r="O335" i="10"/>
  <c r="Q334" i="10"/>
  <c r="O334" i="10"/>
  <c r="Q333" i="10"/>
  <c r="O333" i="10"/>
  <c r="Q332" i="10"/>
  <c r="O332" i="10"/>
  <c r="Q331" i="10"/>
  <c r="O331" i="10"/>
  <c r="Q330" i="10"/>
  <c r="O330" i="10"/>
  <c r="Q329" i="10"/>
  <c r="O329" i="10"/>
  <c r="Q328" i="10"/>
  <c r="O328" i="10"/>
  <c r="Q327" i="10"/>
  <c r="O327" i="10"/>
  <c r="Q326" i="10"/>
  <c r="O326" i="10"/>
  <c r="Q325" i="10"/>
  <c r="O325" i="10"/>
  <c r="Q324" i="10"/>
  <c r="O324" i="10"/>
  <c r="Q323" i="10"/>
  <c r="O323" i="10"/>
  <c r="Q322" i="10"/>
  <c r="O322" i="10"/>
  <c r="Q321" i="10"/>
  <c r="O321" i="10"/>
  <c r="Q320" i="10"/>
  <c r="O320" i="10"/>
  <c r="Q319" i="10"/>
  <c r="O319" i="10"/>
  <c r="Q318" i="10"/>
  <c r="O318" i="10"/>
  <c r="Q317" i="10"/>
  <c r="O317" i="10"/>
  <c r="Q316" i="10"/>
  <c r="O316" i="10"/>
  <c r="Q315" i="10"/>
  <c r="O315" i="10"/>
  <c r="Q314" i="10"/>
  <c r="O314" i="10"/>
  <c r="Q313" i="10"/>
  <c r="O313" i="10"/>
  <c r="Q312" i="10"/>
  <c r="O312" i="10"/>
  <c r="Q311" i="10"/>
  <c r="O311" i="10"/>
  <c r="Q310" i="10"/>
  <c r="O310" i="10"/>
  <c r="Q309" i="10"/>
  <c r="O309" i="10"/>
  <c r="Q308" i="10"/>
  <c r="O308" i="10"/>
  <c r="Q307" i="10"/>
  <c r="O307" i="10"/>
  <c r="Q306" i="10"/>
  <c r="O306" i="10"/>
  <c r="Q305" i="10"/>
  <c r="O305" i="10"/>
  <c r="Q304" i="10"/>
  <c r="O304" i="10"/>
  <c r="Q303" i="10"/>
  <c r="O303" i="10"/>
  <c r="Q302" i="10"/>
  <c r="O302" i="10"/>
  <c r="Q301" i="10"/>
  <c r="O301" i="10"/>
  <c r="Q300" i="10"/>
  <c r="O300" i="10"/>
  <c r="Q299" i="10"/>
  <c r="O299" i="10"/>
  <c r="Q298" i="10"/>
  <c r="O298" i="10"/>
  <c r="Q297" i="10"/>
  <c r="O297" i="10"/>
  <c r="Q296" i="10"/>
  <c r="O296" i="10"/>
  <c r="Q295" i="10"/>
  <c r="O295" i="10"/>
  <c r="Q294" i="10"/>
  <c r="O294" i="10"/>
  <c r="Q293" i="10"/>
  <c r="O293" i="10"/>
  <c r="Q292" i="10"/>
  <c r="O292" i="10"/>
  <c r="Q291" i="10"/>
  <c r="O291" i="10"/>
  <c r="Q290" i="10"/>
  <c r="O290" i="10"/>
  <c r="Q289" i="10"/>
  <c r="O289" i="10"/>
  <c r="Q288" i="10"/>
  <c r="O288" i="10"/>
  <c r="Q287" i="10"/>
  <c r="O287" i="10"/>
  <c r="Q286" i="10"/>
  <c r="O286" i="10"/>
  <c r="Q285" i="10"/>
  <c r="O285" i="10"/>
  <c r="Q284" i="10"/>
  <c r="O284" i="10"/>
  <c r="Q283" i="10"/>
  <c r="O283" i="10"/>
  <c r="Q282" i="10"/>
  <c r="O282" i="10"/>
  <c r="Q281" i="10"/>
  <c r="O281" i="10"/>
  <c r="Q280" i="10"/>
  <c r="O280" i="10"/>
  <c r="Q279" i="10"/>
  <c r="O279" i="10"/>
  <c r="Q278" i="10"/>
  <c r="O278" i="10"/>
  <c r="Q277" i="10"/>
  <c r="O277" i="10"/>
  <c r="Q276" i="10"/>
  <c r="O276" i="10"/>
  <c r="Q275" i="10"/>
  <c r="O275" i="10"/>
  <c r="Q274" i="10"/>
  <c r="O274" i="10"/>
  <c r="Q273" i="10"/>
  <c r="O273" i="10"/>
  <c r="Q272" i="10"/>
  <c r="O272" i="10"/>
  <c r="Q271" i="10"/>
  <c r="O271" i="10"/>
  <c r="Q270" i="10"/>
  <c r="O270" i="10"/>
  <c r="Q269" i="10"/>
  <c r="O269" i="10"/>
  <c r="Q268" i="10"/>
  <c r="O268" i="10"/>
  <c r="Q267" i="10"/>
  <c r="O267" i="10"/>
  <c r="Q266" i="10"/>
  <c r="O266" i="10"/>
  <c r="Q265" i="10"/>
  <c r="O265" i="10"/>
  <c r="Q264" i="10"/>
  <c r="O264" i="10"/>
  <c r="Q263" i="10"/>
  <c r="O263" i="10"/>
  <c r="Q262" i="10"/>
  <c r="O262" i="10"/>
  <c r="Q261" i="10"/>
  <c r="O261" i="10"/>
  <c r="Q260" i="10"/>
  <c r="O260" i="10"/>
  <c r="Q259" i="10"/>
  <c r="O259" i="10"/>
  <c r="Q258" i="10"/>
  <c r="O258" i="10"/>
  <c r="Q257" i="10"/>
  <c r="O257" i="10"/>
  <c r="Q256" i="10"/>
  <c r="O256" i="10"/>
  <c r="Q255" i="10"/>
  <c r="O255" i="10"/>
  <c r="Q254" i="10"/>
  <c r="O254" i="10"/>
  <c r="Q253" i="10"/>
  <c r="O253" i="10"/>
  <c r="Q252" i="10"/>
  <c r="O252" i="10"/>
  <c r="Q251" i="10"/>
  <c r="O251" i="10"/>
  <c r="Q250" i="10"/>
  <c r="O250" i="10"/>
  <c r="Q249" i="10"/>
  <c r="O249" i="10"/>
  <c r="Q248" i="10"/>
  <c r="O248" i="10"/>
  <c r="Q247" i="10"/>
  <c r="O247" i="10"/>
  <c r="Q246" i="10"/>
  <c r="O246" i="10"/>
  <c r="Q245" i="10"/>
  <c r="O245" i="10"/>
  <c r="Q244" i="10"/>
  <c r="O244" i="10"/>
  <c r="Q243" i="10"/>
  <c r="O243" i="10"/>
  <c r="Q242" i="10"/>
  <c r="O242" i="10"/>
  <c r="Q241" i="10"/>
  <c r="O241" i="10"/>
  <c r="Q240" i="10"/>
  <c r="O240" i="10"/>
  <c r="Q239" i="10"/>
  <c r="O239" i="10"/>
  <c r="Q238" i="10"/>
  <c r="O238" i="10"/>
  <c r="Q237" i="10"/>
  <c r="O237" i="10"/>
  <c r="Q236" i="10"/>
  <c r="O236" i="10"/>
  <c r="Q235" i="10"/>
  <c r="O235" i="10"/>
  <c r="Q234" i="10"/>
  <c r="O234" i="10"/>
  <c r="Q233" i="10"/>
  <c r="O233" i="10"/>
  <c r="Q232" i="10"/>
  <c r="O232" i="10"/>
  <c r="Q231" i="10"/>
  <c r="O231" i="10"/>
  <c r="Q230" i="10"/>
  <c r="O230" i="10"/>
  <c r="Q229" i="10"/>
  <c r="O229" i="10"/>
  <c r="Q228" i="10"/>
  <c r="O228" i="10"/>
  <c r="Q227" i="10"/>
  <c r="O227" i="10"/>
  <c r="Q226" i="10"/>
  <c r="O226" i="10"/>
  <c r="Q225" i="10"/>
  <c r="O225" i="10"/>
  <c r="Q224" i="10"/>
  <c r="O224" i="10"/>
  <c r="Q223" i="10"/>
  <c r="O223" i="10"/>
  <c r="Q222" i="10"/>
  <c r="O222" i="10"/>
  <c r="Q221" i="10"/>
  <c r="O221" i="10"/>
  <c r="Q220" i="10"/>
  <c r="O220" i="10"/>
  <c r="Q219" i="10"/>
  <c r="O219" i="10"/>
  <c r="Q218" i="10"/>
  <c r="O218" i="10"/>
  <c r="Q217" i="10"/>
  <c r="O217" i="10"/>
  <c r="Q216" i="10"/>
  <c r="O216" i="10"/>
  <c r="Q215" i="10"/>
  <c r="O215" i="10"/>
  <c r="Q214" i="10"/>
  <c r="O214" i="10"/>
  <c r="Q213" i="10"/>
  <c r="O213" i="10"/>
  <c r="Q212" i="10"/>
  <c r="O212" i="10"/>
  <c r="Q211" i="10"/>
  <c r="O211" i="10"/>
  <c r="Q210" i="10"/>
  <c r="O210" i="10"/>
  <c r="Q209" i="10"/>
  <c r="O209" i="10"/>
  <c r="Q208" i="10"/>
  <c r="O208" i="10"/>
  <c r="Q207" i="10"/>
  <c r="O207" i="10"/>
  <c r="Q206" i="10"/>
  <c r="O206" i="10"/>
  <c r="Q205" i="10"/>
  <c r="O205" i="10"/>
  <c r="Q204" i="10"/>
  <c r="O204" i="10"/>
  <c r="Q203" i="10"/>
  <c r="O203" i="10"/>
  <c r="Q202" i="10"/>
  <c r="O202" i="10"/>
  <c r="Q201" i="10"/>
  <c r="O201" i="10"/>
  <c r="Q200" i="10"/>
  <c r="O200" i="10"/>
  <c r="Q199" i="10"/>
  <c r="O199" i="10"/>
  <c r="Q198" i="10"/>
  <c r="O198" i="10"/>
  <c r="Q197" i="10"/>
  <c r="O197" i="10"/>
  <c r="Q196" i="10"/>
  <c r="O196" i="10"/>
  <c r="Q195" i="10"/>
  <c r="O195" i="10"/>
  <c r="Q194" i="10"/>
  <c r="O194" i="10"/>
  <c r="Q193" i="10"/>
  <c r="O193" i="10"/>
  <c r="Q192" i="10"/>
  <c r="O192" i="10"/>
  <c r="Q191" i="10"/>
  <c r="O191" i="10"/>
  <c r="Q190" i="10"/>
  <c r="O190" i="10"/>
  <c r="Q189" i="10"/>
  <c r="O189" i="10"/>
  <c r="Q188" i="10"/>
  <c r="O188" i="10"/>
  <c r="Q187" i="10"/>
  <c r="O187" i="10"/>
  <c r="Q186" i="10"/>
  <c r="O186" i="10"/>
  <c r="Q185" i="10"/>
  <c r="O185" i="10"/>
  <c r="Q184" i="10"/>
  <c r="O184" i="10"/>
  <c r="Q183" i="10"/>
  <c r="O183" i="10"/>
  <c r="Q182" i="10"/>
  <c r="O182" i="10"/>
  <c r="Q181" i="10"/>
  <c r="O181" i="10"/>
  <c r="Q180" i="10"/>
  <c r="O180" i="10"/>
  <c r="Q179" i="10"/>
  <c r="O179" i="10"/>
  <c r="Q178" i="10"/>
  <c r="O178" i="10"/>
  <c r="Q177" i="10"/>
  <c r="O177" i="10"/>
  <c r="Q176" i="10"/>
  <c r="O176" i="10"/>
  <c r="Q175" i="10"/>
  <c r="O175" i="10"/>
  <c r="Q174" i="10"/>
  <c r="O174" i="10"/>
  <c r="Q173" i="10"/>
  <c r="O173" i="10"/>
  <c r="Q172" i="10"/>
  <c r="O172" i="10"/>
  <c r="Q171" i="10"/>
  <c r="O171" i="10"/>
  <c r="Q170" i="10"/>
  <c r="O170" i="10"/>
  <c r="Q169" i="10"/>
  <c r="O169" i="10"/>
  <c r="Q168" i="10"/>
  <c r="O168" i="10"/>
  <c r="Q167" i="10"/>
  <c r="O167" i="10"/>
  <c r="Q166" i="10"/>
  <c r="O166" i="10"/>
  <c r="Q165" i="10"/>
  <c r="O165" i="10"/>
  <c r="Q164" i="10"/>
  <c r="O164" i="10"/>
  <c r="Q163" i="10"/>
  <c r="O163" i="10"/>
  <c r="Q162" i="10"/>
  <c r="O162" i="10"/>
  <c r="Q161" i="10"/>
  <c r="O161" i="10"/>
  <c r="Q160" i="10"/>
  <c r="O160" i="10"/>
  <c r="Q159" i="10"/>
  <c r="O159" i="10"/>
  <c r="Q158" i="10"/>
  <c r="O158" i="10"/>
  <c r="Q157" i="10"/>
  <c r="O157" i="10"/>
  <c r="Q156" i="10"/>
  <c r="O156" i="10"/>
  <c r="Q155" i="10"/>
  <c r="O155" i="10"/>
  <c r="Q154" i="10"/>
  <c r="O154" i="10"/>
  <c r="Q153" i="10"/>
  <c r="O153" i="10"/>
  <c r="Q152" i="10"/>
  <c r="O152" i="10"/>
  <c r="Q151" i="10"/>
  <c r="O151" i="10"/>
  <c r="Q150" i="10"/>
  <c r="O150" i="10"/>
  <c r="Q149" i="10"/>
  <c r="O149" i="10"/>
  <c r="Q148" i="10"/>
  <c r="O148" i="10"/>
  <c r="Q147" i="10"/>
  <c r="O147" i="10"/>
  <c r="Q146" i="10"/>
  <c r="O146" i="10"/>
  <c r="Q145" i="10"/>
  <c r="O145" i="10"/>
  <c r="Q144" i="10"/>
  <c r="O144" i="10"/>
  <c r="Q143" i="10"/>
  <c r="O143" i="10"/>
  <c r="Q142" i="10"/>
  <c r="O142" i="10"/>
  <c r="Q141" i="10"/>
  <c r="O141" i="10"/>
  <c r="Q140" i="10"/>
  <c r="O140" i="10"/>
  <c r="Q139" i="10"/>
  <c r="O139" i="10"/>
  <c r="Q138" i="10"/>
  <c r="O138" i="10"/>
  <c r="Q137" i="10"/>
  <c r="O137" i="10"/>
  <c r="Q136" i="10"/>
  <c r="O136" i="10"/>
  <c r="Q135" i="10"/>
  <c r="O135" i="10"/>
  <c r="Q134" i="10"/>
  <c r="O134" i="10"/>
  <c r="Q133" i="10"/>
  <c r="O133" i="10"/>
  <c r="Q132" i="10"/>
  <c r="O132" i="10"/>
  <c r="Q131" i="10"/>
  <c r="O131" i="10"/>
  <c r="Q130" i="10"/>
  <c r="O130" i="10"/>
  <c r="Q129" i="10"/>
  <c r="O129" i="10"/>
  <c r="Q128" i="10"/>
  <c r="O128" i="10"/>
  <c r="Q127" i="10"/>
  <c r="O127" i="10"/>
  <c r="Q126" i="10"/>
  <c r="O126" i="10"/>
  <c r="Q125" i="10"/>
  <c r="O125" i="10"/>
  <c r="Q124" i="10"/>
  <c r="O124" i="10"/>
  <c r="Q123" i="10"/>
  <c r="O123" i="10"/>
  <c r="Q122" i="10"/>
  <c r="O122" i="10"/>
  <c r="Q121" i="10"/>
  <c r="O121" i="10"/>
  <c r="Q120" i="10"/>
  <c r="O120" i="10"/>
  <c r="Q119" i="10"/>
  <c r="O119" i="10"/>
  <c r="Q118" i="10"/>
  <c r="O118" i="10"/>
  <c r="Q117" i="10"/>
  <c r="O117" i="10"/>
  <c r="Q116" i="10"/>
  <c r="O116" i="10"/>
  <c r="Q115" i="10"/>
  <c r="O115" i="10"/>
  <c r="Q114" i="10"/>
  <c r="O114" i="10"/>
  <c r="Q113" i="10"/>
  <c r="O113" i="10"/>
  <c r="Q112" i="10"/>
  <c r="O112" i="10"/>
  <c r="Q111" i="10"/>
  <c r="O111" i="10"/>
  <c r="Q110" i="10"/>
  <c r="O110" i="10"/>
  <c r="Q109" i="10"/>
  <c r="O109" i="10"/>
  <c r="Q108" i="10"/>
  <c r="O108" i="10"/>
  <c r="Q107" i="10"/>
  <c r="O107" i="10"/>
  <c r="Q106" i="10"/>
  <c r="O106" i="10"/>
  <c r="Q105" i="10"/>
  <c r="O105" i="10"/>
  <c r="Q104" i="10"/>
  <c r="O104" i="10"/>
  <c r="Q103" i="10"/>
  <c r="O103" i="10"/>
  <c r="Q102" i="10"/>
  <c r="O102" i="10"/>
  <c r="Q101" i="10"/>
  <c r="O101" i="10"/>
  <c r="Q100" i="10"/>
  <c r="O100" i="10"/>
  <c r="Q99" i="10"/>
  <c r="O99" i="10"/>
  <c r="Q98" i="10"/>
  <c r="O98" i="10"/>
  <c r="Q97" i="10"/>
  <c r="O97" i="10"/>
  <c r="Q96" i="10"/>
  <c r="O96" i="10"/>
  <c r="Q95" i="10"/>
  <c r="O95" i="10"/>
  <c r="Q94" i="10"/>
  <c r="O94" i="10"/>
  <c r="Q93" i="10"/>
  <c r="O93" i="10"/>
  <c r="Q92" i="10"/>
  <c r="O92" i="10"/>
  <c r="Q91" i="10"/>
  <c r="O91" i="10"/>
  <c r="Q90" i="10"/>
  <c r="O90" i="10"/>
  <c r="Q89" i="10"/>
  <c r="O89" i="10"/>
  <c r="Q88" i="10"/>
  <c r="O88" i="10"/>
  <c r="Q87" i="10"/>
  <c r="O87" i="10"/>
  <c r="Q86" i="10"/>
  <c r="O86" i="10"/>
  <c r="Q85" i="10"/>
  <c r="O85" i="10"/>
  <c r="Q84" i="10"/>
  <c r="O84" i="10"/>
  <c r="Q83" i="10"/>
  <c r="O83" i="10"/>
  <c r="Q82" i="10"/>
  <c r="O82" i="10"/>
  <c r="Q81" i="10"/>
  <c r="O81" i="10"/>
  <c r="Q80" i="10"/>
  <c r="O80" i="10"/>
  <c r="Q79" i="10"/>
  <c r="O79" i="10"/>
  <c r="Q78" i="10"/>
  <c r="O78" i="10"/>
  <c r="Q77" i="10"/>
  <c r="O77" i="10"/>
  <c r="Q76" i="10"/>
  <c r="O76" i="10"/>
  <c r="Q75" i="10"/>
  <c r="O75" i="10"/>
  <c r="Q74" i="10"/>
  <c r="O74" i="10"/>
  <c r="Q73" i="10"/>
  <c r="O73" i="10"/>
  <c r="Q72" i="10"/>
  <c r="O72" i="10"/>
  <c r="Q71" i="10"/>
  <c r="O71" i="10"/>
  <c r="Q70" i="10"/>
  <c r="O70" i="10"/>
  <c r="Q69" i="10"/>
  <c r="O69" i="10"/>
  <c r="Q68" i="10"/>
  <c r="O68" i="10"/>
  <c r="Q67" i="10"/>
  <c r="O67" i="10"/>
  <c r="Q66" i="10"/>
  <c r="O66" i="10"/>
  <c r="Q65" i="10"/>
  <c r="O65" i="10"/>
  <c r="Q64" i="10"/>
  <c r="O64" i="10"/>
  <c r="Q63" i="10"/>
  <c r="O63" i="10"/>
  <c r="Q62" i="10"/>
  <c r="O62" i="10"/>
  <c r="Q61" i="10"/>
  <c r="O61" i="10"/>
  <c r="Q60" i="10"/>
  <c r="O60" i="10"/>
  <c r="Q59" i="10"/>
  <c r="O59" i="10"/>
  <c r="Q58" i="10"/>
  <c r="O58" i="10"/>
  <c r="Q57" i="10"/>
  <c r="O57" i="10"/>
  <c r="Q56" i="10"/>
  <c r="O56" i="10"/>
  <c r="Q55" i="10"/>
  <c r="O55" i="10"/>
  <c r="Q54" i="10"/>
  <c r="O54" i="10"/>
  <c r="Q50" i="10"/>
  <c r="O50" i="10"/>
  <c r="O49" i="10"/>
  <c r="Q48" i="10"/>
  <c r="O48" i="10"/>
  <c r="Q47" i="10"/>
  <c r="O47" i="10"/>
  <c r="Q46" i="10"/>
  <c r="O46" i="10"/>
  <c r="Q45" i="10"/>
  <c r="O45" i="10"/>
  <c r="Q44" i="10"/>
  <c r="O44" i="10"/>
  <c r="Q43" i="10"/>
  <c r="O43" i="10"/>
  <c r="O42" i="10"/>
  <c r="Q41" i="10"/>
  <c r="O41" i="10"/>
  <c r="Q40" i="10"/>
  <c r="O40" i="10"/>
  <c r="Q39" i="10"/>
  <c r="O39" i="10"/>
  <c r="Q38" i="10"/>
  <c r="O38" i="10"/>
  <c r="Q37" i="10"/>
  <c r="O37" i="10"/>
  <c r="Q36" i="10"/>
  <c r="O36" i="10"/>
  <c r="Q35" i="10"/>
  <c r="O35" i="10"/>
  <c r="Q34" i="10"/>
  <c r="O34" i="10"/>
  <c r="Q33" i="10"/>
  <c r="O33" i="10"/>
  <c r="Q32" i="10"/>
  <c r="O32" i="10"/>
  <c r="Q31" i="10"/>
  <c r="O31" i="10"/>
  <c r="Q30" i="10"/>
  <c r="O30" i="10"/>
  <c r="Q29" i="10"/>
  <c r="O29" i="10"/>
  <c r="Q28" i="10"/>
  <c r="O28" i="10"/>
  <c r="Q27" i="10"/>
  <c r="O27" i="10"/>
  <c r="Q26" i="10"/>
  <c r="O26" i="10"/>
  <c r="Q25" i="10"/>
  <c r="O25" i="10"/>
  <c r="Q24" i="10"/>
  <c r="O24" i="10"/>
  <c r="Q23" i="10"/>
  <c r="O23" i="10"/>
  <c r="Q22" i="10"/>
  <c r="O22" i="10"/>
  <c r="Q21" i="10"/>
  <c r="O21" i="10"/>
  <c r="Q20" i="10"/>
  <c r="O20" i="10"/>
  <c r="Q19" i="10"/>
  <c r="O19" i="10"/>
  <c r="Q18" i="10"/>
  <c r="O18" i="10"/>
  <c r="Q17" i="10"/>
  <c r="O17" i="10"/>
  <c r="Q16" i="10"/>
  <c r="O16" i="10"/>
  <c r="Q15" i="10"/>
  <c r="O15" i="10"/>
  <c r="Q14" i="10"/>
  <c r="O14" i="10"/>
  <c r="Q13" i="10"/>
  <c r="O13" i="10"/>
  <c r="Q12" i="10"/>
  <c r="O12" i="10"/>
  <c r="Q11" i="10"/>
  <c r="O11" i="10"/>
  <c r="Q10" i="10"/>
  <c r="O10" i="10"/>
  <c r="Q9" i="10"/>
  <c r="O9" i="10"/>
  <c r="Q8" i="10"/>
  <c r="O8" i="10"/>
  <c r="Q7" i="10"/>
  <c r="O7" i="10"/>
  <c r="Q6" i="10"/>
  <c r="O6" i="10"/>
  <c r="Q5" i="10"/>
  <c r="O5" i="10"/>
  <c r="Q4" i="10"/>
  <c r="O4" i="10"/>
  <c r="Q3" i="10"/>
  <c r="O3" i="10"/>
  <c r="X567" i="13"/>
  <c r="W567" i="13"/>
  <c r="X566" i="13"/>
  <c r="W566" i="13"/>
  <c r="X565" i="13"/>
  <c r="W565" i="13"/>
  <c r="X564" i="13"/>
  <c r="W564" i="13"/>
  <c r="X563" i="13"/>
  <c r="W563" i="13"/>
  <c r="X562" i="13"/>
  <c r="W562" i="13"/>
  <c r="X561" i="13"/>
  <c r="W561" i="13"/>
  <c r="X560" i="13"/>
  <c r="W560" i="13"/>
  <c r="X559" i="13"/>
  <c r="W559" i="13"/>
  <c r="X558" i="13"/>
  <c r="W558" i="13"/>
  <c r="X557" i="13"/>
  <c r="W557" i="13"/>
  <c r="X556" i="13"/>
  <c r="W556" i="13"/>
  <c r="X555" i="13"/>
  <c r="W555" i="13"/>
  <c r="X554" i="13"/>
  <c r="W554" i="13"/>
  <c r="X553" i="13"/>
  <c r="W553" i="13"/>
  <c r="X552" i="13"/>
  <c r="W552" i="13"/>
  <c r="X551" i="13"/>
  <c r="W551" i="13"/>
  <c r="X550" i="13"/>
  <c r="W550" i="13"/>
  <c r="X549" i="13"/>
  <c r="W549" i="13"/>
  <c r="X548" i="13"/>
  <c r="W548" i="13"/>
  <c r="X547" i="13"/>
  <c r="W547" i="13"/>
  <c r="X546" i="13"/>
  <c r="W546" i="13"/>
  <c r="X545" i="13"/>
  <c r="W545" i="13"/>
  <c r="X544" i="13"/>
  <c r="W544" i="13"/>
  <c r="X543" i="13"/>
  <c r="W543" i="13"/>
  <c r="X542" i="13"/>
  <c r="W542" i="13"/>
  <c r="X541" i="13"/>
  <c r="W541" i="13"/>
  <c r="X540" i="13"/>
  <c r="W540" i="13"/>
  <c r="X539" i="13"/>
  <c r="W539" i="13"/>
  <c r="X538" i="13"/>
  <c r="W538" i="13"/>
  <c r="X537" i="13"/>
  <c r="W537" i="13"/>
  <c r="X536" i="13"/>
  <c r="W536" i="13"/>
  <c r="X535" i="13"/>
  <c r="W535" i="13"/>
  <c r="X534" i="13"/>
  <c r="W534" i="13"/>
  <c r="X533" i="13"/>
  <c r="W533" i="13"/>
  <c r="X532" i="13"/>
  <c r="W532" i="13"/>
  <c r="X531" i="13"/>
  <c r="W531" i="13"/>
  <c r="X530" i="13"/>
  <c r="W530" i="13"/>
  <c r="X529" i="13"/>
  <c r="W529" i="13"/>
  <c r="X528" i="13"/>
  <c r="W528" i="13"/>
  <c r="X527" i="13"/>
  <c r="W527" i="13"/>
  <c r="X526" i="13"/>
  <c r="W526" i="13"/>
  <c r="X525" i="13"/>
  <c r="W525" i="13"/>
  <c r="X524" i="13"/>
  <c r="W524" i="13"/>
  <c r="X523" i="13"/>
  <c r="W523" i="13"/>
  <c r="X522" i="13"/>
  <c r="W522" i="13"/>
  <c r="X521" i="13"/>
  <c r="W521" i="13"/>
  <c r="X520" i="13"/>
  <c r="W520" i="13"/>
  <c r="X519" i="13"/>
  <c r="W519" i="13"/>
  <c r="X518" i="13"/>
  <c r="W518" i="13"/>
  <c r="X517" i="13"/>
  <c r="W517" i="13"/>
  <c r="X516" i="13"/>
  <c r="W516" i="13"/>
  <c r="X515" i="13"/>
  <c r="W515" i="13"/>
  <c r="X514" i="13"/>
  <c r="W514" i="13"/>
  <c r="X513" i="13"/>
  <c r="W513" i="13"/>
  <c r="X512" i="13"/>
  <c r="W512" i="13"/>
  <c r="X511" i="13"/>
  <c r="W511" i="13"/>
  <c r="X510" i="13"/>
  <c r="W510" i="13"/>
  <c r="X509" i="13"/>
  <c r="W509" i="13"/>
  <c r="X508" i="13"/>
  <c r="W508" i="13"/>
  <c r="X507" i="13"/>
  <c r="W507" i="13"/>
  <c r="X506" i="13"/>
  <c r="W506" i="13"/>
  <c r="X505" i="13"/>
  <c r="W505" i="13"/>
  <c r="X504" i="13"/>
  <c r="W504" i="13"/>
  <c r="X503" i="13"/>
  <c r="W503" i="13"/>
  <c r="X502" i="13"/>
  <c r="W502" i="13"/>
  <c r="X501" i="13"/>
  <c r="W501" i="13"/>
  <c r="X500" i="13"/>
  <c r="W500" i="13"/>
  <c r="X499" i="13"/>
  <c r="W499" i="13"/>
  <c r="X498" i="13"/>
  <c r="W498" i="13"/>
  <c r="X497" i="13"/>
  <c r="W497" i="13"/>
  <c r="X496" i="13"/>
  <c r="W496" i="13"/>
  <c r="X495" i="13"/>
  <c r="W495" i="13"/>
  <c r="X494" i="13"/>
  <c r="W494" i="13"/>
  <c r="X493" i="13"/>
  <c r="W493" i="13"/>
  <c r="X492" i="13"/>
  <c r="W492" i="13"/>
  <c r="X491" i="13"/>
  <c r="W491" i="13"/>
  <c r="X490" i="13"/>
  <c r="W490" i="13"/>
  <c r="X489" i="13"/>
  <c r="W489" i="13"/>
  <c r="X488" i="13"/>
  <c r="W488" i="13"/>
  <c r="X487" i="13"/>
  <c r="W487" i="13"/>
  <c r="X486" i="13"/>
  <c r="W486" i="13"/>
  <c r="X485" i="13"/>
  <c r="W485" i="13"/>
  <c r="X484" i="13"/>
  <c r="W484" i="13"/>
  <c r="X483" i="13"/>
  <c r="W483" i="13"/>
  <c r="X476" i="13"/>
  <c r="W476" i="13"/>
  <c r="X475" i="13"/>
  <c r="W475" i="13"/>
  <c r="X474" i="13"/>
  <c r="W474" i="13"/>
  <c r="X473" i="13"/>
  <c r="W473" i="13"/>
  <c r="X472" i="13"/>
  <c r="W472" i="13"/>
  <c r="U472" i="13"/>
  <c r="S472" i="13"/>
  <c r="X471" i="13"/>
  <c r="W471" i="13"/>
  <c r="U471" i="13"/>
  <c r="S471" i="13"/>
  <c r="X470" i="13"/>
  <c r="W470" i="13"/>
  <c r="U470" i="13"/>
  <c r="S470" i="13"/>
  <c r="X469" i="13"/>
  <c r="W469" i="13"/>
  <c r="U469" i="13"/>
  <c r="S469" i="13"/>
  <c r="X468" i="13"/>
  <c r="W468" i="13"/>
  <c r="U468" i="13"/>
  <c r="S468" i="13"/>
  <c r="X467" i="13"/>
  <c r="W467" i="13"/>
  <c r="U467" i="13"/>
  <c r="S467" i="13"/>
  <c r="Q467" i="13"/>
  <c r="O467" i="13"/>
  <c r="X466" i="13"/>
  <c r="W466" i="13"/>
  <c r="U466" i="13"/>
  <c r="S466" i="13"/>
  <c r="Q466" i="13"/>
  <c r="O466" i="13"/>
  <c r="X465" i="13"/>
  <c r="W465" i="13"/>
  <c r="U465" i="13"/>
  <c r="S465" i="13"/>
  <c r="Q465" i="13"/>
  <c r="O465" i="13"/>
  <c r="X464" i="13"/>
  <c r="W464" i="13"/>
  <c r="U464" i="13"/>
  <c r="S464" i="13"/>
  <c r="Q464" i="13"/>
  <c r="O464" i="13"/>
  <c r="X463" i="13"/>
  <c r="W463" i="13"/>
  <c r="U463" i="13"/>
  <c r="S463" i="13"/>
  <c r="Q463" i="13"/>
  <c r="O463" i="13"/>
  <c r="X462" i="13"/>
  <c r="W462" i="13"/>
  <c r="U462" i="13"/>
  <c r="S462" i="13"/>
  <c r="Q462" i="13"/>
  <c r="O462" i="13"/>
  <c r="X461" i="13"/>
  <c r="W461" i="13"/>
  <c r="U461" i="13"/>
  <c r="S461" i="13"/>
  <c r="Q461" i="13"/>
  <c r="O461" i="13"/>
  <c r="X460" i="13"/>
  <c r="W460" i="13"/>
  <c r="U460" i="13"/>
  <c r="S460" i="13"/>
  <c r="Q460" i="13"/>
  <c r="O460" i="13"/>
  <c r="X459" i="13"/>
  <c r="W459" i="13"/>
  <c r="U459" i="13"/>
  <c r="S459" i="13"/>
  <c r="Q459" i="13"/>
  <c r="O459" i="13"/>
  <c r="X458" i="13"/>
  <c r="W458" i="13"/>
  <c r="U458" i="13"/>
  <c r="S458" i="13"/>
  <c r="Q458" i="13"/>
  <c r="O458" i="13"/>
  <c r="X457" i="13"/>
  <c r="W457" i="13"/>
  <c r="U457" i="13"/>
  <c r="S457" i="13"/>
  <c r="Q457" i="13"/>
  <c r="O457" i="13"/>
  <c r="X456" i="13"/>
  <c r="W456" i="13"/>
  <c r="U456" i="13"/>
  <c r="S456" i="13"/>
  <c r="Q456" i="13"/>
  <c r="O456" i="13"/>
  <c r="X455" i="13"/>
  <c r="W455" i="13"/>
  <c r="U455" i="13"/>
  <c r="S455" i="13"/>
  <c r="Q455" i="13"/>
  <c r="O455" i="13"/>
  <c r="X454" i="13"/>
  <c r="W454" i="13"/>
  <c r="U454" i="13"/>
  <c r="S454" i="13"/>
  <c r="Q454" i="13"/>
  <c r="O454" i="13"/>
  <c r="X453" i="13"/>
  <c r="W453" i="13"/>
  <c r="U453" i="13"/>
  <c r="S453" i="13"/>
  <c r="Q453" i="13"/>
  <c r="O453" i="13"/>
  <c r="X452" i="13"/>
  <c r="W452" i="13"/>
  <c r="U452" i="13"/>
  <c r="S452" i="13"/>
  <c r="Q452" i="13"/>
  <c r="O452" i="13"/>
  <c r="X451" i="13"/>
  <c r="W451" i="13"/>
  <c r="U451" i="13"/>
  <c r="S451" i="13"/>
  <c r="Q451" i="13"/>
  <c r="O451" i="13"/>
  <c r="X450" i="13"/>
  <c r="W450" i="13"/>
  <c r="U450" i="13"/>
  <c r="S450" i="13"/>
  <c r="Q450" i="13"/>
  <c r="O450" i="13"/>
  <c r="X449" i="13"/>
  <c r="W449" i="13"/>
  <c r="U449" i="13"/>
  <c r="S449" i="13"/>
  <c r="Q449" i="13"/>
  <c r="O449" i="13"/>
  <c r="X448" i="13"/>
  <c r="W448" i="13"/>
  <c r="U448" i="13"/>
  <c r="S448" i="13"/>
  <c r="Q448" i="13"/>
  <c r="O448" i="13"/>
  <c r="X447" i="13"/>
  <c r="W447" i="13"/>
  <c r="U447" i="13"/>
  <c r="S447" i="13"/>
  <c r="Q447" i="13"/>
  <c r="O447" i="13"/>
  <c r="X446" i="13"/>
  <c r="W446" i="13"/>
  <c r="U446" i="13"/>
  <c r="S446" i="13"/>
  <c r="Q446" i="13"/>
  <c r="O446" i="13"/>
  <c r="X445" i="13"/>
  <c r="W445" i="13"/>
  <c r="U445" i="13"/>
  <c r="S445" i="13"/>
  <c r="Q445" i="13"/>
  <c r="O445" i="13"/>
  <c r="X444" i="13"/>
  <c r="W444" i="13"/>
  <c r="U444" i="13"/>
  <c r="S444" i="13"/>
  <c r="Q444" i="13"/>
  <c r="O444" i="13"/>
  <c r="X443" i="13"/>
  <c r="W443" i="13"/>
  <c r="U443" i="13"/>
  <c r="S443" i="13"/>
  <c r="Q443" i="13"/>
  <c r="O443" i="13"/>
  <c r="X442" i="13"/>
  <c r="W442" i="13"/>
  <c r="U442" i="13"/>
  <c r="S442" i="13"/>
  <c r="Q442" i="13"/>
  <c r="O442" i="13"/>
  <c r="X441" i="13"/>
  <c r="W441" i="13"/>
  <c r="U441" i="13"/>
  <c r="S441" i="13"/>
  <c r="Q441" i="13"/>
  <c r="O441" i="13"/>
  <c r="X440" i="13"/>
  <c r="W440" i="13"/>
  <c r="U440" i="13"/>
  <c r="S440" i="13"/>
  <c r="Q440" i="13"/>
  <c r="O440" i="13"/>
  <c r="X439" i="13"/>
  <c r="W439" i="13"/>
  <c r="U439" i="13"/>
  <c r="S439" i="13"/>
  <c r="Q439" i="13"/>
  <c r="O439" i="13"/>
  <c r="X438" i="13"/>
  <c r="W438" i="13"/>
  <c r="U438" i="13"/>
  <c r="S438" i="13"/>
  <c r="Q438" i="13"/>
  <c r="O438" i="13"/>
  <c r="X437" i="13"/>
  <c r="W437" i="13"/>
  <c r="U437" i="13"/>
  <c r="S437" i="13"/>
  <c r="Q437" i="13"/>
  <c r="O437" i="13"/>
  <c r="X436" i="13"/>
  <c r="W436" i="13"/>
  <c r="U436" i="13"/>
  <c r="S436" i="13"/>
  <c r="Q436" i="13"/>
  <c r="O436" i="13"/>
  <c r="X435" i="13"/>
  <c r="W435" i="13"/>
  <c r="U435" i="13"/>
  <c r="S435" i="13"/>
  <c r="Q435" i="13"/>
  <c r="O435" i="13"/>
  <c r="X434" i="13"/>
  <c r="W434" i="13"/>
  <c r="U434" i="13"/>
  <c r="S434" i="13"/>
  <c r="Q434" i="13"/>
  <c r="O434" i="13"/>
  <c r="X433" i="13"/>
  <c r="W433" i="13"/>
  <c r="U433" i="13"/>
  <c r="S433" i="13"/>
  <c r="Q433" i="13"/>
  <c r="O433" i="13"/>
  <c r="X432" i="13"/>
  <c r="W432" i="13"/>
  <c r="U432" i="13"/>
  <c r="S432" i="13"/>
  <c r="Q432" i="13"/>
  <c r="O432" i="13"/>
  <c r="X431" i="13"/>
  <c r="W431" i="13"/>
  <c r="U431" i="13"/>
  <c r="S431" i="13"/>
  <c r="Q431" i="13"/>
  <c r="O431" i="13"/>
  <c r="X430" i="13"/>
  <c r="W430" i="13"/>
  <c r="U430" i="13"/>
  <c r="S430" i="13"/>
  <c r="Q430" i="13"/>
  <c r="O430" i="13"/>
  <c r="X429" i="13"/>
  <c r="W429" i="13"/>
  <c r="U429" i="13"/>
  <c r="S429" i="13"/>
  <c r="Q429" i="13"/>
  <c r="O429" i="13"/>
  <c r="X428" i="13"/>
  <c r="W428" i="13"/>
  <c r="U428" i="13"/>
  <c r="S428" i="13"/>
  <c r="Q428" i="13"/>
  <c r="O428" i="13"/>
  <c r="X427" i="13"/>
  <c r="W427" i="13"/>
  <c r="U427" i="13"/>
  <c r="S427" i="13"/>
  <c r="Q427" i="13"/>
  <c r="O427" i="13"/>
  <c r="X426" i="13"/>
  <c r="W426" i="13"/>
  <c r="U426" i="13"/>
  <c r="S426" i="13"/>
  <c r="Q426" i="13"/>
  <c r="O426" i="13"/>
  <c r="X425" i="13"/>
  <c r="W425" i="13"/>
  <c r="U425" i="13"/>
  <c r="S425" i="13"/>
  <c r="Q425" i="13"/>
  <c r="O425" i="13"/>
  <c r="X424" i="13"/>
  <c r="W424" i="13"/>
  <c r="U424" i="13"/>
  <c r="S424" i="13"/>
  <c r="Q424" i="13"/>
  <c r="O424" i="13"/>
  <c r="X423" i="13"/>
  <c r="W423" i="13"/>
  <c r="U423" i="13"/>
  <c r="S423" i="13"/>
  <c r="Q423" i="13"/>
  <c r="O423" i="13"/>
  <c r="X422" i="13"/>
  <c r="W422" i="13"/>
  <c r="U422" i="13"/>
  <c r="S422" i="13"/>
  <c r="Q422" i="13"/>
  <c r="O422" i="13"/>
  <c r="X421" i="13"/>
  <c r="W421" i="13"/>
  <c r="U421" i="13"/>
  <c r="S421" i="13"/>
  <c r="Q421" i="13"/>
  <c r="O421" i="13"/>
  <c r="X420" i="13"/>
  <c r="W420" i="13"/>
  <c r="U420" i="13"/>
  <c r="S420" i="13"/>
  <c r="Q420" i="13"/>
  <c r="O420" i="13"/>
  <c r="X419" i="13"/>
  <c r="W419" i="13"/>
  <c r="U419" i="13"/>
  <c r="S419" i="13"/>
  <c r="Q419" i="13"/>
  <c r="O419" i="13"/>
  <c r="X418" i="13"/>
  <c r="W418" i="13"/>
  <c r="U418" i="13"/>
  <c r="S418" i="13"/>
  <c r="Q418" i="13"/>
  <c r="O418" i="13"/>
  <c r="X417" i="13"/>
  <c r="W417" i="13"/>
  <c r="U417" i="13"/>
  <c r="S417" i="13"/>
  <c r="Q417" i="13"/>
  <c r="O417" i="13"/>
  <c r="X416" i="13"/>
  <c r="W416" i="13"/>
  <c r="U416" i="13"/>
  <c r="S416" i="13"/>
  <c r="Q416" i="13"/>
  <c r="O416" i="13"/>
  <c r="X415" i="13"/>
  <c r="W415" i="13"/>
  <c r="U415" i="13"/>
  <c r="S415" i="13"/>
  <c r="Q415" i="13"/>
  <c r="O415" i="13"/>
  <c r="X414" i="13"/>
  <c r="W414" i="13"/>
  <c r="U414" i="13"/>
  <c r="S414" i="13"/>
  <c r="Q414" i="13"/>
  <c r="O414" i="13"/>
  <c r="X413" i="13"/>
  <c r="W413" i="13"/>
  <c r="U413" i="13"/>
  <c r="S413" i="13"/>
  <c r="Q413" i="13"/>
  <c r="O413" i="13"/>
  <c r="X412" i="13"/>
  <c r="W412" i="13"/>
  <c r="U412" i="13"/>
  <c r="S412" i="13"/>
  <c r="Q412" i="13"/>
  <c r="O412" i="13"/>
  <c r="X411" i="13"/>
  <c r="W411" i="13"/>
  <c r="U411" i="13"/>
  <c r="S411" i="13"/>
  <c r="Q411" i="13"/>
  <c r="O411" i="13"/>
  <c r="X410" i="13"/>
  <c r="W410" i="13"/>
  <c r="U410" i="13"/>
  <c r="S410" i="13"/>
  <c r="Q410" i="13"/>
  <c r="O410" i="13"/>
  <c r="X409" i="13"/>
  <c r="W409" i="13"/>
  <c r="U409" i="13"/>
  <c r="S409" i="13"/>
  <c r="Q409" i="13"/>
  <c r="O409" i="13"/>
  <c r="X408" i="13"/>
  <c r="W408" i="13"/>
  <c r="U408" i="13"/>
  <c r="S408" i="13"/>
  <c r="Q408" i="13"/>
  <c r="O408" i="13"/>
  <c r="X407" i="13"/>
  <c r="W407" i="13"/>
  <c r="U407" i="13"/>
  <c r="S407" i="13"/>
  <c r="Q407" i="13"/>
  <c r="O407" i="13"/>
  <c r="X406" i="13"/>
  <c r="W406" i="13"/>
  <c r="U406" i="13"/>
  <c r="S406" i="13"/>
  <c r="Q406" i="13"/>
  <c r="O406" i="13"/>
  <c r="X405" i="13"/>
  <c r="W405" i="13"/>
  <c r="U405" i="13"/>
  <c r="S405" i="13"/>
  <c r="Q405" i="13"/>
  <c r="O405" i="13"/>
  <c r="X404" i="13"/>
  <c r="W404" i="13"/>
  <c r="U404" i="13"/>
  <c r="S404" i="13"/>
  <c r="Q404" i="13"/>
  <c r="O404" i="13"/>
  <c r="X403" i="13"/>
  <c r="W403" i="13"/>
  <c r="U403" i="13"/>
  <c r="S403" i="13"/>
  <c r="Q403" i="13"/>
  <c r="O403" i="13"/>
  <c r="X402" i="13"/>
  <c r="W402" i="13"/>
  <c r="U402" i="13"/>
  <c r="S402" i="13"/>
  <c r="Q402" i="13"/>
  <c r="O402" i="13"/>
  <c r="X401" i="13"/>
  <c r="W401" i="13"/>
  <c r="U401" i="13"/>
  <c r="S401" i="13"/>
  <c r="Q401" i="13"/>
  <c r="O401" i="13"/>
  <c r="X400" i="13"/>
  <c r="W400" i="13"/>
  <c r="U400" i="13"/>
  <c r="S400" i="13"/>
  <c r="Q400" i="13"/>
  <c r="O400" i="13"/>
  <c r="X399" i="13"/>
  <c r="W399" i="13"/>
  <c r="U399" i="13"/>
  <c r="S399" i="13"/>
  <c r="Q399" i="13"/>
  <c r="O399" i="13"/>
  <c r="X398" i="13"/>
  <c r="W398" i="13"/>
  <c r="U398" i="13"/>
  <c r="S398" i="13"/>
  <c r="Q398" i="13"/>
  <c r="O398" i="13"/>
  <c r="X397" i="13"/>
  <c r="W397" i="13"/>
  <c r="U397" i="13"/>
  <c r="S397" i="13"/>
  <c r="Q397" i="13"/>
  <c r="O397" i="13"/>
  <c r="X396" i="13"/>
  <c r="W396" i="13"/>
  <c r="U396" i="13"/>
  <c r="S396" i="13"/>
  <c r="Q396" i="13"/>
  <c r="O396" i="13"/>
  <c r="X395" i="13"/>
  <c r="W395" i="13"/>
  <c r="U395" i="13"/>
  <c r="S395" i="13"/>
  <c r="Q395" i="13"/>
  <c r="O395" i="13"/>
  <c r="X394" i="13"/>
  <c r="W394" i="13"/>
  <c r="U394" i="13"/>
  <c r="S394" i="13"/>
  <c r="Q394" i="13"/>
  <c r="O394" i="13"/>
  <c r="X393" i="13"/>
  <c r="W393" i="13"/>
  <c r="U393" i="13"/>
  <c r="S393" i="13"/>
  <c r="Q393" i="13"/>
  <c r="O393" i="13"/>
  <c r="X392" i="13"/>
  <c r="W392" i="13"/>
  <c r="U392" i="13"/>
  <c r="S392" i="13"/>
  <c r="Q392" i="13"/>
  <c r="O392" i="13"/>
  <c r="X391" i="13"/>
  <c r="W391" i="13"/>
  <c r="U391" i="13"/>
  <c r="S391" i="13"/>
  <c r="Q391" i="13"/>
  <c r="O391" i="13"/>
  <c r="X390" i="13"/>
  <c r="W390" i="13"/>
  <c r="U390" i="13"/>
  <c r="S390" i="13"/>
  <c r="Q390" i="13"/>
  <c r="O390" i="13"/>
  <c r="X389" i="13"/>
  <c r="W389" i="13"/>
  <c r="U389" i="13"/>
  <c r="S389" i="13"/>
  <c r="Q389" i="13"/>
  <c r="O389" i="13"/>
  <c r="X388" i="13"/>
  <c r="W388" i="13"/>
  <c r="U388" i="13"/>
  <c r="S388" i="13"/>
  <c r="Q388" i="13"/>
  <c r="O388" i="13"/>
  <c r="X387" i="13"/>
  <c r="W387" i="13"/>
  <c r="U387" i="13"/>
  <c r="S387" i="13"/>
  <c r="Q387" i="13"/>
  <c r="O387" i="13"/>
  <c r="X386" i="13"/>
  <c r="W386" i="13"/>
  <c r="U386" i="13"/>
  <c r="S386" i="13"/>
  <c r="Q386" i="13"/>
  <c r="O386" i="13"/>
  <c r="X385" i="13"/>
  <c r="W385" i="13"/>
  <c r="U385" i="13"/>
  <c r="S385" i="13"/>
  <c r="Q385" i="13"/>
  <c r="O385" i="13"/>
  <c r="X384" i="13"/>
  <c r="W384" i="13"/>
  <c r="U384" i="13"/>
  <c r="S384" i="13"/>
  <c r="Q384" i="13"/>
  <c r="O384" i="13"/>
  <c r="X383" i="13"/>
  <c r="W383" i="13"/>
  <c r="U383" i="13"/>
  <c r="S383" i="13"/>
  <c r="Q383" i="13"/>
  <c r="O383" i="13"/>
  <c r="X382" i="13"/>
  <c r="W382" i="13"/>
  <c r="U382" i="13"/>
  <c r="S382" i="13"/>
  <c r="Q382" i="13"/>
  <c r="O382" i="13"/>
  <c r="X381" i="13"/>
  <c r="W381" i="13"/>
  <c r="U381" i="13"/>
  <c r="S381" i="13"/>
  <c r="Q381" i="13"/>
  <c r="O381" i="13"/>
  <c r="X380" i="13"/>
  <c r="W380" i="13"/>
  <c r="U380" i="13"/>
  <c r="S380" i="13"/>
  <c r="Q380" i="13"/>
  <c r="O380" i="13"/>
  <c r="X379" i="13"/>
  <c r="W379" i="13"/>
  <c r="U379" i="13"/>
  <c r="S379" i="13"/>
  <c r="Q379" i="13"/>
  <c r="O379" i="13"/>
  <c r="X378" i="13"/>
  <c r="W378" i="13"/>
  <c r="U378" i="13"/>
  <c r="S378" i="13"/>
  <c r="Q378" i="13"/>
  <c r="O378" i="13"/>
  <c r="X377" i="13"/>
  <c r="W377" i="13"/>
  <c r="U377" i="13"/>
  <c r="S377" i="13"/>
  <c r="Q377" i="13"/>
  <c r="O377" i="13"/>
  <c r="X376" i="13"/>
  <c r="W376" i="13"/>
  <c r="U376" i="13"/>
  <c r="S376" i="13"/>
  <c r="Q376" i="13"/>
  <c r="O376" i="13"/>
  <c r="X375" i="13"/>
  <c r="W375" i="13"/>
  <c r="U375" i="13"/>
  <c r="S375" i="13"/>
  <c r="Q375" i="13"/>
  <c r="O375" i="13"/>
  <c r="X374" i="13"/>
  <c r="W374" i="13"/>
  <c r="U374" i="13"/>
  <c r="S374" i="13"/>
  <c r="Q374" i="13"/>
  <c r="O374" i="13"/>
  <c r="X373" i="13"/>
  <c r="W373" i="13"/>
  <c r="U373" i="13"/>
  <c r="S373" i="13"/>
  <c r="Q373" i="13"/>
  <c r="O373" i="13"/>
  <c r="X372" i="13"/>
  <c r="W372" i="13"/>
  <c r="U372" i="13"/>
  <c r="S372" i="13"/>
  <c r="Q372" i="13"/>
  <c r="O372" i="13"/>
  <c r="X371" i="13"/>
  <c r="W371" i="13"/>
  <c r="U371" i="13"/>
  <c r="S371" i="13"/>
  <c r="Q371" i="13"/>
  <c r="O371" i="13"/>
  <c r="X370" i="13"/>
  <c r="W370" i="13"/>
  <c r="U370" i="13"/>
  <c r="S370" i="13"/>
  <c r="Q370" i="13"/>
  <c r="O370" i="13"/>
  <c r="X369" i="13"/>
  <c r="W369" i="13"/>
  <c r="U369" i="13"/>
  <c r="S369" i="13"/>
  <c r="Q369" i="13"/>
  <c r="O369" i="13"/>
  <c r="X368" i="13"/>
  <c r="W368" i="13"/>
  <c r="U368" i="13"/>
  <c r="S368" i="13"/>
  <c r="Q368" i="13"/>
  <c r="O368" i="13"/>
  <c r="X367" i="13"/>
  <c r="W367" i="13"/>
  <c r="U367" i="13"/>
  <c r="S367" i="13"/>
  <c r="Q367" i="13"/>
  <c r="O367" i="13"/>
  <c r="X366" i="13"/>
  <c r="W366" i="13"/>
  <c r="U366" i="13"/>
  <c r="S366" i="13"/>
  <c r="Q366" i="13"/>
  <c r="O366" i="13"/>
  <c r="X365" i="13"/>
  <c r="W365" i="13"/>
  <c r="U365" i="13"/>
  <c r="S365" i="13"/>
  <c r="Q365" i="13"/>
  <c r="O365" i="13"/>
  <c r="X364" i="13"/>
  <c r="W364" i="13"/>
  <c r="U364" i="13"/>
  <c r="S364" i="13"/>
  <c r="Q364" i="13"/>
  <c r="O364" i="13"/>
  <c r="X363" i="13"/>
  <c r="W363" i="13"/>
  <c r="U363" i="13"/>
  <c r="S363" i="13"/>
  <c r="Q363" i="13"/>
  <c r="O363" i="13"/>
  <c r="X362" i="13"/>
  <c r="W362" i="13"/>
  <c r="U362" i="13"/>
  <c r="S362" i="13"/>
  <c r="Q362" i="13"/>
  <c r="O362" i="13"/>
  <c r="X361" i="13"/>
  <c r="W361" i="13"/>
  <c r="U361" i="13"/>
  <c r="S361" i="13"/>
  <c r="Q361" i="13"/>
  <c r="O361" i="13"/>
  <c r="X360" i="13"/>
  <c r="W360" i="13"/>
  <c r="U360" i="13"/>
  <c r="S360" i="13"/>
  <c r="Q360" i="13"/>
  <c r="O360" i="13"/>
  <c r="X359" i="13"/>
  <c r="W359" i="13"/>
  <c r="U359" i="13"/>
  <c r="S359" i="13"/>
  <c r="Q359" i="13"/>
  <c r="O359" i="13"/>
  <c r="X358" i="13"/>
  <c r="W358" i="13"/>
  <c r="U358" i="13"/>
  <c r="S358" i="13"/>
  <c r="Q358" i="13"/>
  <c r="O358" i="13"/>
  <c r="X357" i="13"/>
  <c r="W357" i="13"/>
  <c r="U357" i="13"/>
  <c r="S357" i="13"/>
  <c r="Q357" i="13"/>
  <c r="O357" i="13"/>
  <c r="X356" i="13"/>
  <c r="W356" i="13"/>
  <c r="U356" i="13"/>
  <c r="S356" i="13"/>
  <c r="Q356" i="13"/>
  <c r="O356" i="13"/>
  <c r="X355" i="13"/>
  <c r="U355" i="13"/>
  <c r="S355" i="13"/>
  <c r="Q355" i="13"/>
  <c r="O355" i="13"/>
  <c r="X354" i="13"/>
  <c r="U354" i="13"/>
  <c r="S354" i="13"/>
  <c r="Q354" i="13"/>
  <c r="O354" i="13"/>
  <c r="X353" i="13"/>
  <c r="U353" i="13"/>
  <c r="S353" i="13"/>
  <c r="Q353" i="13"/>
  <c r="O353" i="13"/>
  <c r="X352" i="13"/>
  <c r="U352" i="13"/>
  <c r="S352" i="13"/>
  <c r="Q352" i="13"/>
  <c r="O352" i="13"/>
  <c r="X351" i="13"/>
  <c r="W351" i="13"/>
  <c r="U351" i="13"/>
  <c r="S351" i="13"/>
  <c r="Q351" i="13"/>
  <c r="O351" i="13"/>
  <c r="X350" i="13"/>
  <c r="W350" i="13"/>
  <c r="U350" i="13"/>
  <c r="S350" i="13"/>
  <c r="Q350" i="13"/>
  <c r="O350" i="13"/>
  <c r="X349" i="13"/>
  <c r="W349" i="13"/>
  <c r="U349" i="13"/>
  <c r="S349" i="13"/>
  <c r="Q349" i="13"/>
  <c r="O349" i="13"/>
  <c r="X348" i="13"/>
  <c r="W348" i="13"/>
  <c r="U348" i="13"/>
  <c r="S348" i="13"/>
  <c r="Q348" i="13"/>
  <c r="O348" i="13"/>
  <c r="X347" i="13"/>
  <c r="W347" i="13"/>
  <c r="U347" i="13"/>
  <c r="S347" i="13"/>
  <c r="Q347" i="13"/>
  <c r="O347" i="13"/>
  <c r="X346" i="13"/>
  <c r="W346" i="13"/>
  <c r="U346" i="13"/>
  <c r="S346" i="13"/>
  <c r="Q346" i="13"/>
  <c r="O346" i="13"/>
  <c r="X345" i="13"/>
  <c r="W345" i="13"/>
  <c r="U345" i="13"/>
  <c r="S345" i="13"/>
  <c r="Q345" i="13"/>
  <c r="O345" i="13"/>
  <c r="X344" i="13"/>
  <c r="W344" i="13"/>
  <c r="U344" i="13"/>
  <c r="S344" i="13"/>
  <c r="Q344" i="13"/>
  <c r="O344" i="13"/>
  <c r="X343" i="13"/>
  <c r="W343" i="13"/>
  <c r="U343" i="13"/>
  <c r="S343" i="13"/>
  <c r="Q343" i="13"/>
  <c r="O343" i="13"/>
  <c r="X342" i="13"/>
  <c r="W342" i="13"/>
  <c r="U342" i="13"/>
  <c r="S342" i="13"/>
  <c r="Q342" i="13"/>
  <c r="O342" i="13"/>
  <c r="X341" i="13"/>
  <c r="W341" i="13"/>
  <c r="U341" i="13"/>
  <c r="S341" i="13"/>
  <c r="Q341" i="13"/>
  <c r="O341" i="13"/>
  <c r="X340" i="13"/>
  <c r="W340" i="13"/>
  <c r="U340" i="13"/>
  <c r="S340" i="13"/>
  <c r="Q340" i="13"/>
  <c r="O340" i="13"/>
  <c r="X339" i="13"/>
  <c r="W339" i="13"/>
  <c r="U339" i="13"/>
  <c r="S339" i="13"/>
  <c r="Q339" i="13"/>
  <c r="O339" i="13"/>
  <c r="X338" i="13"/>
  <c r="W338" i="13"/>
  <c r="U338" i="13"/>
  <c r="S338" i="13"/>
  <c r="Q338" i="13"/>
  <c r="O338" i="13"/>
  <c r="X337" i="13"/>
  <c r="W337" i="13"/>
  <c r="U337" i="13"/>
  <c r="S337" i="13"/>
  <c r="Q337" i="13"/>
  <c r="O337" i="13"/>
  <c r="X336" i="13"/>
  <c r="W336" i="13"/>
  <c r="U336" i="13"/>
  <c r="S336" i="13"/>
  <c r="Q336" i="13"/>
  <c r="O336" i="13"/>
  <c r="X335" i="13"/>
  <c r="W335" i="13"/>
  <c r="U335" i="13"/>
  <c r="S335" i="13"/>
  <c r="Q335" i="13"/>
  <c r="O335" i="13"/>
  <c r="X334" i="13"/>
  <c r="W334" i="13"/>
  <c r="U334" i="13"/>
  <c r="S334" i="13"/>
  <c r="Q334" i="13"/>
  <c r="O334" i="13"/>
  <c r="X333" i="13"/>
  <c r="W333" i="13"/>
  <c r="U333" i="13"/>
  <c r="S333" i="13"/>
  <c r="Q333" i="13"/>
  <c r="O333" i="13"/>
  <c r="X332" i="13"/>
  <c r="W332" i="13"/>
  <c r="U332" i="13"/>
  <c r="S332" i="13"/>
  <c r="Q332" i="13"/>
  <c r="O332" i="13"/>
  <c r="X331" i="13"/>
  <c r="W331" i="13"/>
  <c r="U331" i="13"/>
  <c r="S331" i="13"/>
  <c r="Q331" i="13"/>
  <c r="O331" i="13"/>
  <c r="X330" i="13"/>
  <c r="W330" i="13"/>
  <c r="U330" i="13"/>
  <c r="S330" i="13"/>
  <c r="Q330" i="13"/>
  <c r="O330" i="13"/>
  <c r="X329" i="13"/>
  <c r="W329" i="13"/>
  <c r="U329" i="13"/>
  <c r="S329" i="13"/>
  <c r="Q329" i="13"/>
  <c r="O329" i="13"/>
  <c r="X328" i="13"/>
  <c r="W328" i="13"/>
  <c r="U328" i="13"/>
  <c r="S328" i="13"/>
  <c r="Q328" i="13"/>
  <c r="O328" i="13"/>
  <c r="X327" i="13"/>
  <c r="W327" i="13"/>
  <c r="U327" i="13"/>
  <c r="S327" i="13"/>
  <c r="Q327" i="13"/>
  <c r="O327" i="13"/>
  <c r="X326" i="13"/>
  <c r="W326" i="13"/>
  <c r="U326" i="13"/>
  <c r="S326" i="13"/>
  <c r="Q326" i="13"/>
  <c r="O326" i="13"/>
  <c r="X325" i="13"/>
  <c r="W325" i="13"/>
  <c r="U325" i="13"/>
  <c r="S325" i="13"/>
  <c r="Q325" i="13"/>
  <c r="O325" i="13"/>
  <c r="X324" i="13"/>
  <c r="W324" i="13"/>
  <c r="U324" i="13"/>
  <c r="S324" i="13"/>
  <c r="Q324" i="13"/>
  <c r="O324" i="13"/>
  <c r="X323" i="13"/>
  <c r="W323" i="13"/>
  <c r="U323" i="13"/>
  <c r="S323" i="13"/>
  <c r="Q323" i="13"/>
  <c r="O323" i="13"/>
  <c r="X322" i="13"/>
  <c r="W322" i="13"/>
  <c r="U322" i="13"/>
  <c r="S322" i="13"/>
  <c r="Q322" i="13"/>
  <c r="O322" i="13"/>
  <c r="X321" i="13"/>
  <c r="W321" i="13"/>
  <c r="U321" i="13"/>
  <c r="S321" i="13"/>
  <c r="Q321" i="13"/>
  <c r="O321" i="13"/>
  <c r="X320" i="13"/>
  <c r="W320" i="13"/>
  <c r="U320" i="13"/>
  <c r="S320" i="13"/>
  <c r="Q320" i="13"/>
  <c r="O320" i="13"/>
  <c r="X319" i="13"/>
  <c r="W319" i="13"/>
  <c r="U319" i="13"/>
  <c r="S319" i="13"/>
  <c r="Q319" i="13"/>
  <c r="O319" i="13"/>
  <c r="X318" i="13"/>
  <c r="W318" i="13"/>
  <c r="U318" i="13"/>
  <c r="S318" i="13"/>
  <c r="Q318" i="13"/>
  <c r="O318" i="13"/>
  <c r="X317" i="13"/>
  <c r="W317" i="13"/>
  <c r="U317" i="13"/>
  <c r="S317" i="13"/>
  <c r="Q317" i="13"/>
  <c r="O317" i="13"/>
  <c r="X316" i="13"/>
  <c r="W316" i="13"/>
  <c r="U316" i="13"/>
  <c r="S316" i="13"/>
  <c r="Q316" i="13"/>
  <c r="O316" i="13"/>
  <c r="X315" i="13"/>
  <c r="W315" i="13"/>
  <c r="U315" i="13"/>
  <c r="S315" i="13"/>
  <c r="Q315" i="13"/>
  <c r="O315" i="13"/>
  <c r="X314" i="13"/>
  <c r="W314" i="13"/>
  <c r="U314" i="13"/>
  <c r="S314" i="13"/>
  <c r="Q314" i="13"/>
  <c r="O314" i="13"/>
  <c r="X313" i="13"/>
  <c r="W313" i="13"/>
  <c r="U313" i="13"/>
  <c r="S313" i="13"/>
  <c r="Q313" i="13"/>
  <c r="O313" i="13"/>
  <c r="X312" i="13"/>
  <c r="W312" i="13"/>
  <c r="U312" i="13"/>
  <c r="S312" i="13"/>
  <c r="Q312" i="13"/>
  <c r="O312" i="13"/>
  <c r="X311" i="13"/>
  <c r="W311" i="13"/>
  <c r="U311" i="13"/>
  <c r="S311" i="13"/>
  <c r="Q311" i="13"/>
  <c r="O311" i="13"/>
  <c r="X310" i="13"/>
  <c r="W310" i="13"/>
  <c r="U310" i="13"/>
  <c r="S310" i="13"/>
  <c r="Q310" i="13"/>
  <c r="O310" i="13"/>
  <c r="X309" i="13"/>
  <c r="W309" i="13"/>
  <c r="U309" i="13"/>
  <c r="S309" i="13"/>
  <c r="Q309" i="13"/>
  <c r="O309" i="13"/>
  <c r="X308" i="13"/>
  <c r="W308" i="13"/>
  <c r="U308" i="13"/>
  <c r="S308" i="13"/>
  <c r="Q308" i="13"/>
  <c r="O308" i="13"/>
  <c r="X307" i="13"/>
  <c r="W307" i="13"/>
  <c r="U307" i="13"/>
  <c r="S307" i="13"/>
  <c r="Q307" i="13"/>
  <c r="O307" i="13"/>
  <c r="X306" i="13"/>
  <c r="W306" i="13"/>
  <c r="U306" i="13"/>
  <c r="S306" i="13"/>
  <c r="Q306" i="13"/>
  <c r="O306" i="13"/>
  <c r="X305" i="13"/>
  <c r="W305" i="13"/>
  <c r="U305" i="13"/>
  <c r="S305" i="13"/>
  <c r="Q305" i="13"/>
  <c r="O305" i="13"/>
  <c r="X304" i="13"/>
  <c r="W304" i="13"/>
  <c r="U304" i="13"/>
  <c r="S304" i="13"/>
  <c r="Q304" i="13"/>
  <c r="O304" i="13"/>
  <c r="X303" i="13"/>
  <c r="W303" i="13"/>
  <c r="U303" i="13"/>
  <c r="S303" i="13"/>
  <c r="Q303" i="13"/>
  <c r="O303" i="13"/>
  <c r="X302" i="13"/>
  <c r="W302" i="13"/>
  <c r="U302" i="13"/>
  <c r="S302" i="13"/>
  <c r="Q302" i="13"/>
  <c r="O302" i="13"/>
  <c r="X301" i="13"/>
  <c r="W301" i="13"/>
  <c r="U301" i="13"/>
  <c r="S301" i="13"/>
  <c r="Q301" i="13"/>
  <c r="O301" i="13"/>
  <c r="X300" i="13"/>
  <c r="W300" i="13"/>
  <c r="U300" i="13"/>
  <c r="S300" i="13"/>
  <c r="Q300" i="13"/>
  <c r="O300" i="13"/>
  <c r="X299" i="13"/>
  <c r="W299" i="13"/>
  <c r="U299" i="13"/>
  <c r="S299" i="13"/>
  <c r="Q299" i="13"/>
  <c r="O299" i="13"/>
  <c r="X298" i="13"/>
  <c r="W298" i="13"/>
  <c r="U298" i="13"/>
  <c r="S298" i="13"/>
  <c r="Q298" i="13"/>
  <c r="O298" i="13"/>
  <c r="X297" i="13"/>
  <c r="W297" i="13"/>
  <c r="U297" i="13"/>
  <c r="S297" i="13"/>
  <c r="Q297" i="13"/>
  <c r="O297" i="13"/>
  <c r="X296" i="13"/>
  <c r="W296" i="13"/>
  <c r="U296" i="13"/>
  <c r="S296" i="13"/>
  <c r="Q296" i="13"/>
  <c r="O296" i="13"/>
  <c r="X295" i="13"/>
  <c r="W295" i="13"/>
  <c r="U295" i="13"/>
  <c r="S295" i="13"/>
  <c r="Q295" i="13"/>
  <c r="O295" i="13"/>
  <c r="X294" i="13"/>
  <c r="W294" i="13"/>
  <c r="U294" i="13"/>
  <c r="S294" i="13"/>
  <c r="Q294" i="13"/>
  <c r="O294" i="13"/>
  <c r="X293" i="13"/>
  <c r="W293" i="13"/>
  <c r="U293" i="13"/>
  <c r="S293" i="13"/>
  <c r="Q293" i="13"/>
  <c r="O293" i="13"/>
  <c r="X292" i="13"/>
  <c r="W292" i="13"/>
  <c r="U292" i="13"/>
  <c r="S292" i="13"/>
  <c r="Q292" i="13"/>
  <c r="O292" i="13"/>
  <c r="X291" i="13"/>
  <c r="W291" i="13"/>
  <c r="U291" i="13"/>
  <c r="S291" i="13"/>
  <c r="Q291" i="13"/>
  <c r="O291" i="13"/>
  <c r="X290" i="13"/>
  <c r="W290" i="13"/>
  <c r="U290" i="13"/>
  <c r="S290" i="13"/>
  <c r="Q290" i="13"/>
  <c r="O290" i="13"/>
  <c r="X289" i="13"/>
  <c r="W289" i="13"/>
  <c r="U289" i="13"/>
  <c r="S289" i="13"/>
  <c r="Q289" i="13"/>
  <c r="O289" i="13"/>
  <c r="X288" i="13"/>
  <c r="W288" i="13"/>
  <c r="U288" i="13"/>
  <c r="S288" i="13"/>
  <c r="Q288" i="13"/>
  <c r="O288" i="13"/>
  <c r="X287" i="13"/>
  <c r="W287" i="13"/>
  <c r="U287" i="13"/>
  <c r="S287" i="13"/>
  <c r="Q287" i="13"/>
  <c r="O287" i="13"/>
  <c r="X286" i="13"/>
  <c r="W286" i="13"/>
  <c r="U286" i="13"/>
  <c r="S286" i="13"/>
  <c r="Q286" i="13"/>
  <c r="O286" i="13"/>
  <c r="X285" i="13"/>
  <c r="W285" i="13"/>
  <c r="U285" i="13"/>
  <c r="S285" i="13"/>
  <c r="Q285" i="13"/>
  <c r="O285" i="13"/>
  <c r="X284" i="13"/>
  <c r="W284" i="13"/>
  <c r="U284" i="13"/>
  <c r="S284" i="13"/>
  <c r="Q284" i="13"/>
  <c r="O284" i="13"/>
  <c r="X283" i="13"/>
  <c r="W283" i="13"/>
  <c r="U283" i="13"/>
  <c r="S283" i="13"/>
  <c r="Q283" i="13"/>
  <c r="O283" i="13"/>
  <c r="X282" i="13"/>
  <c r="W282" i="13"/>
  <c r="U282" i="13"/>
  <c r="S282" i="13"/>
  <c r="Q282" i="13"/>
  <c r="O282" i="13"/>
  <c r="X281" i="13"/>
  <c r="W281" i="13"/>
  <c r="U281" i="13"/>
  <c r="S281" i="13"/>
  <c r="Q281" i="13"/>
  <c r="O281" i="13"/>
  <c r="X280" i="13"/>
  <c r="W280" i="13"/>
  <c r="U280" i="13"/>
  <c r="S280" i="13"/>
  <c r="Q280" i="13"/>
  <c r="O280" i="13"/>
  <c r="X279" i="13"/>
  <c r="W279" i="13"/>
  <c r="U279" i="13"/>
  <c r="S279" i="13"/>
  <c r="Q279" i="13"/>
  <c r="O279" i="13"/>
  <c r="X278" i="13"/>
  <c r="W278" i="13"/>
  <c r="U278" i="13"/>
  <c r="S278" i="13"/>
  <c r="Q278" i="13"/>
  <c r="O278" i="13"/>
  <c r="X277" i="13"/>
  <c r="W277" i="13"/>
  <c r="U277" i="13"/>
  <c r="S277" i="13"/>
  <c r="Q277" i="13"/>
  <c r="O277" i="13"/>
  <c r="X276" i="13"/>
  <c r="W276" i="13"/>
  <c r="U276" i="13"/>
  <c r="S276" i="13"/>
  <c r="Q276" i="13"/>
  <c r="O276" i="13"/>
  <c r="X275" i="13"/>
  <c r="W275" i="13"/>
  <c r="U275" i="13"/>
  <c r="S275" i="13"/>
  <c r="Q275" i="13"/>
  <c r="O275" i="13"/>
  <c r="X274" i="13"/>
  <c r="W274" i="13"/>
  <c r="U274" i="13"/>
  <c r="S274" i="13"/>
  <c r="Q274" i="13"/>
  <c r="O274" i="13"/>
  <c r="X273" i="13"/>
  <c r="W273" i="13"/>
  <c r="U273" i="13"/>
  <c r="S273" i="13"/>
  <c r="Q273" i="13"/>
  <c r="O273" i="13"/>
  <c r="X272" i="13"/>
  <c r="W272" i="13"/>
  <c r="U272" i="13"/>
  <c r="S272" i="13"/>
  <c r="Q272" i="13"/>
  <c r="O272" i="13"/>
  <c r="X271" i="13"/>
  <c r="W271" i="13"/>
  <c r="U271" i="13"/>
  <c r="S271" i="13"/>
  <c r="Q271" i="13"/>
  <c r="O271" i="13"/>
  <c r="X270" i="13"/>
  <c r="W270" i="13"/>
  <c r="U270" i="13"/>
  <c r="S270" i="13"/>
  <c r="Q270" i="13"/>
  <c r="O270" i="13"/>
  <c r="X269" i="13"/>
  <c r="W269" i="13"/>
  <c r="U269" i="13"/>
  <c r="S269" i="13"/>
  <c r="Q269" i="13"/>
  <c r="O269" i="13"/>
  <c r="X268" i="13"/>
  <c r="W268" i="13"/>
  <c r="U268" i="13"/>
  <c r="S268" i="13"/>
  <c r="Q268" i="13"/>
  <c r="O268" i="13"/>
  <c r="X267" i="13"/>
  <c r="W267" i="13"/>
  <c r="U267" i="13"/>
  <c r="S267" i="13"/>
  <c r="Q267" i="13"/>
  <c r="O267" i="13"/>
  <c r="X266" i="13"/>
  <c r="W266" i="13"/>
  <c r="U266" i="13"/>
  <c r="S266" i="13"/>
  <c r="Q266" i="13"/>
  <c r="O266" i="13"/>
  <c r="X265" i="13"/>
  <c r="W265" i="13"/>
  <c r="U265" i="13"/>
  <c r="S265" i="13"/>
  <c r="Q265" i="13"/>
  <c r="O265" i="13"/>
  <c r="X264" i="13"/>
  <c r="W264" i="13"/>
  <c r="U264" i="13"/>
  <c r="S264" i="13"/>
  <c r="Q264" i="13"/>
  <c r="O264" i="13"/>
  <c r="X263" i="13"/>
  <c r="W263" i="13"/>
  <c r="U263" i="13"/>
  <c r="S263" i="13"/>
  <c r="Q263" i="13"/>
  <c r="O263" i="13"/>
  <c r="X262" i="13"/>
  <c r="W262" i="13"/>
  <c r="U262" i="13"/>
  <c r="S262" i="13"/>
  <c r="Q262" i="13"/>
  <c r="O262" i="13"/>
  <c r="X261" i="13"/>
  <c r="W261" i="13"/>
  <c r="U261" i="13"/>
  <c r="S261" i="13"/>
  <c r="Q261" i="13"/>
  <c r="O261" i="13"/>
  <c r="X260" i="13"/>
  <c r="W260" i="13"/>
  <c r="U260" i="13"/>
  <c r="S260" i="13"/>
  <c r="Q260" i="13"/>
  <c r="O260" i="13"/>
  <c r="X259" i="13"/>
  <c r="W259" i="13"/>
  <c r="U259" i="13"/>
  <c r="S259" i="13"/>
  <c r="Q259" i="13"/>
  <c r="O259" i="13"/>
  <c r="X258" i="13"/>
  <c r="W258" i="13"/>
  <c r="U258" i="13"/>
  <c r="S258" i="13"/>
  <c r="Q258" i="13"/>
  <c r="O258" i="13"/>
  <c r="X257" i="13"/>
  <c r="W257" i="13"/>
  <c r="U257" i="13"/>
  <c r="S257" i="13"/>
  <c r="Q257" i="13"/>
  <c r="O257" i="13"/>
  <c r="X256" i="13"/>
  <c r="W256" i="13"/>
  <c r="U256" i="13"/>
  <c r="S256" i="13"/>
  <c r="Q256" i="13"/>
  <c r="O256" i="13"/>
  <c r="X255" i="13"/>
  <c r="W255" i="13"/>
  <c r="U255" i="13"/>
  <c r="S255" i="13"/>
  <c r="Q255" i="13"/>
  <c r="O255" i="13"/>
  <c r="X254" i="13"/>
  <c r="W254" i="13"/>
  <c r="U254" i="13"/>
  <c r="S254" i="13"/>
  <c r="Q254" i="13"/>
  <c r="O254" i="13"/>
  <c r="X253" i="13"/>
  <c r="W253" i="13"/>
  <c r="U253" i="13"/>
  <c r="S253" i="13"/>
  <c r="Q253" i="13"/>
  <c r="O253" i="13"/>
  <c r="X252" i="13"/>
  <c r="W252" i="13"/>
  <c r="U252" i="13"/>
  <c r="S252" i="13"/>
  <c r="Q252" i="13"/>
  <c r="O252" i="13"/>
  <c r="X251" i="13"/>
  <c r="W251" i="13"/>
  <c r="U251" i="13"/>
  <c r="S251" i="13"/>
  <c r="Q251" i="13"/>
  <c r="O251" i="13"/>
  <c r="X250" i="13"/>
  <c r="W250" i="13"/>
  <c r="U250" i="13"/>
  <c r="S250" i="13"/>
  <c r="Q250" i="13"/>
  <c r="O250" i="13"/>
  <c r="X249" i="13"/>
  <c r="W249" i="13"/>
  <c r="U249" i="13"/>
  <c r="S249" i="13"/>
  <c r="Q249" i="13"/>
  <c r="O249" i="13"/>
  <c r="X248" i="13"/>
  <c r="W248" i="13"/>
  <c r="U248" i="13"/>
  <c r="S248" i="13"/>
  <c r="Q248" i="13"/>
  <c r="O248" i="13"/>
  <c r="X247" i="13"/>
  <c r="W247" i="13"/>
  <c r="U247" i="13"/>
  <c r="S247" i="13"/>
  <c r="Q247" i="13"/>
  <c r="O247" i="13"/>
  <c r="X246" i="13"/>
  <c r="W246" i="13"/>
  <c r="U246" i="13"/>
  <c r="S246" i="13"/>
  <c r="Q246" i="13"/>
  <c r="O246" i="13"/>
  <c r="X245" i="13"/>
  <c r="W245" i="13"/>
  <c r="U245" i="13"/>
  <c r="S245" i="13"/>
  <c r="Q245" i="13"/>
  <c r="O245" i="13"/>
  <c r="X244" i="13"/>
  <c r="W244" i="13"/>
  <c r="U244" i="13"/>
  <c r="S244" i="13"/>
  <c r="Q244" i="13"/>
  <c r="O244" i="13"/>
  <c r="X243" i="13"/>
  <c r="W243" i="13"/>
  <c r="U243" i="13"/>
  <c r="S243" i="13"/>
  <c r="Q243" i="13"/>
  <c r="O243" i="13"/>
  <c r="X242" i="13"/>
  <c r="W242" i="13"/>
  <c r="U242" i="13"/>
  <c r="S242" i="13"/>
  <c r="Q242" i="13"/>
  <c r="O242" i="13"/>
  <c r="X241" i="13"/>
  <c r="W241" i="13"/>
  <c r="U241" i="13"/>
  <c r="S241" i="13"/>
  <c r="Q241" i="13"/>
  <c r="O241" i="13"/>
  <c r="X240" i="13"/>
  <c r="W240" i="13"/>
  <c r="U240" i="13"/>
  <c r="S240" i="13"/>
  <c r="Q240" i="13"/>
  <c r="O240" i="13"/>
  <c r="X239" i="13"/>
  <c r="W239" i="13"/>
  <c r="U239" i="13"/>
  <c r="S239" i="13"/>
  <c r="Q239" i="13"/>
  <c r="O239" i="13"/>
  <c r="X238" i="13"/>
  <c r="W238" i="13"/>
  <c r="U238" i="13"/>
  <c r="S238" i="13"/>
  <c r="Q238" i="13"/>
  <c r="O238" i="13"/>
  <c r="X237" i="13"/>
  <c r="W237" i="13"/>
  <c r="U237" i="13"/>
  <c r="S237" i="13"/>
  <c r="Q237" i="13"/>
  <c r="O237" i="13"/>
  <c r="X236" i="13"/>
  <c r="W236" i="13"/>
  <c r="U236" i="13"/>
  <c r="S236" i="13"/>
  <c r="Q236" i="13"/>
  <c r="O236" i="13"/>
  <c r="X235" i="13"/>
  <c r="W235" i="13"/>
  <c r="U235" i="13"/>
  <c r="S235" i="13"/>
  <c r="Q235" i="13"/>
  <c r="O235" i="13"/>
  <c r="X234" i="13"/>
  <c r="W234" i="13"/>
  <c r="U234" i="13"/>
  <c r="S234" i="13"/>
  <c r="Q234" i="13"/>
  <c r="O234" i="13"/>
  <c r="X233" i="13"/>
  <c r="W233" i="13"/>
  <c r="U233" i="13"/>
  <c r="S233" i="13"/>
  <c r="Q233" i="13"/>
  <c r="O233" i="13"/>
  <c r="X232" i="13"/>
  <c r="W232" i="13"/>
  <c r="U232" i="13"/>
  <c r="S232" i="13"/>
  <c r="Q232" i="13"/>
  <c r="O232" i="13"/>
  <c r="X231" i="13"/>
  <c r="W231" i="13"/>
  <c r="U231" i="13"/>
  <c r="S231" i="13"/>
  <c r="Q231" i="13"/>
  <c r="O231" i="13"/>
  <c r="X230" i="13"/>
  <c r="W230" i="13"/>
  <c r="U230" i="13"/>
  <c r="S230" i="13"/>
  <c r="Q230" i="13"/>
  <c r="O230" i="13"/>
  <c r="X229" i="13"/>
  <c r="W229" i="13"/>
  <c r="U229" i="13"/>
  <c r="S229" i="13"/>
  <c r="Q229" i="13"/>
  <c r="O229" i="13"/>
  <c r="X228" i="13"/>
  <c r="W228" i="13"/>
  <c r="U228" i="13"/>
  <c r="S228" i="13"/>
  <c r="Q228" i="13"/>
  <c r="O228" i="13"/>
  <c r="X227" i="13"/>
  <c r="W227" i="13"/>
  <c r="U227" i="13"/>
  <c r="S227" i="13"/>
  <c r="Q227" i="13"/>
  <c r="O227" i="13"/>
  <c r="X226" i="13"/>
  <c r="W226" i="13"/>
  <c r="U226" i="13"/>
  <c r="S226" i="13"/>
  <c r="Q226" i="13"/>
  <c r="O226" i="13"/>
  <c r="X225" i="13"/>
  <c r="W225" i="13"/>
  <c r="U225" i="13"/>
  <c r="S225" i="13"/>
  <c r="Q225" i="13"/>
  <c r="O225" i="13"/>
  <c r="X224" i="13"/>
  <c r="W224" i="13"/>
  <c r="U224" i="13"/>
  <c r="S224" i="13"/>
  <c r="Q224" i="13"/>
  <c r="O224" i="13"/>
  <c r="X223" i="13"/>
  <c r="W223" i="13"/>
  <c r="U223" i="13"/>
  <c r="S223" i="13"/>
  <c r="Q223" i="13"/>
  <c r="O223" i="13"/>
  <c r="X222" i="13"/>
  <c r="W222" i="13"/>
  <c r="U222" i="13"/>
  <c r="S222" i="13"/>
  <c r="Q222" i="13"/>
  <c r="O222" i="13"/>
  <c r="X221" i="13"/>
  <c r="W221" i="13"/>
  <c r="U221" i="13"/>
  <c r="S221" i="13"/>
  <c r="Q221" i="13"/>
  <c r="O221" i="13"/>
  <c r="X220" i="13"/>
  <c r="W220" i="13"/>
  <c r="U220" i="13"/>
  <c r="S220" i="13"/>
  <c r="Q220" i="13"/>
  <c r="O220" i="13"/>
  <c r="X219" i="13"/>
  <c r="W219" i="13"/>
  <c r="U219" i="13"/>
  <c r="S219" i="13"/>
  <c r="Q219" i="13"/>
  <c r="O219" i="13"/>
  <c r="X218" i="13"/>
  <c r="W218" i="13"/>
  <c r="U218" i="13"/>
  <c r="S218" i="13"/>
  <c r="Q218" i="13"/>
  <c r="O218" i="13"/>
  <c r="X217" i="13"/>
  <c r="W217" i="13"/>
  <c r="U217" i="13"/>
  <c r="S217" i="13"/>
  <c r="Q217" i="13"/>
  <c r="O217" i="13"/>
  <c r="X216" i="13"/>
  <c r="W216" i="13"/>
  <c r="U216" i="13"/>
  <c r="S216" i="13"/>
  <c r="Q216" i="13"/>
  <c r="O216" i="13"/>
  <c r="X215" i="13"/>
  <c r="W215" i="13"/>
  <c r="U215" i="13"/>
  <c r="S215" i="13"/>
  <c r="Q215" i="13"/>
  <c r="O215" i="13"/>
  <c r="X214" i="13"/>
  <c r="W214" i="13"/>
  <c r="U214" i="13"/>
  <c r="S214" i="13"/>
  <c r="Q214" i="13"/>
  <c r="O214" i="13"/>
  <c r="X213" i="13"/>
  <c r="W213" i="13"/>
  <c r="U213" i="13"/>
  <c r="S213" i="13"/>
  <c r="Q213" i="13"/>
  <c r="O213" i="13"/>
  <c r="X212" i="13"/>
  <c r="W212" i="13"/>
  <c r="U212" i="13"/>
  <c r="S212" i="13"/>
  <c r="Q212" i="13"/>
  <c r="O212" i="13"/>
  <c r="X211" i="13"/>
  <c r="W211" i="13"/>
  <c r="U211" i="13"/>
  <c r="S211" i="13"/>
  <c r="Q211" i="13"/>
  <c r="O211" i="13"/>
  <c r="X210" i="13"/>
  <c r="W210" i="13"/>
  <c r="U210" i="13"/>
  <c r="S210" i="13"/>
  <c r="Q210" i="13"/>
  <c r="O210" i="13"/>
  <c r="X209" i="13"/>
  <c r="W209" i="13"/>
  <c r="U209" i="13"/>
  <c r="S209" i="13"/>
  <c r="Q209" i="13"/>
  <c r="O209" i="13"/>
  <c r="X208" i="13"/>
  <c r="W208" i="13"/>
  <c r="U208" i="13"/>
  <c r="S208" i="13"/>
  <c r="Q208" i="13"/>
  <c r="O208" i="13"/>
  <c r="X207" i="13"/>
  <c r="W207" i="13"/>
  <c r="U207" i="13"/>
  <c r="S207" i="13"/>
  <c r="Q207" i="13"/>
  <c r="O207" i="13"/>
  <c r="X206" i="13"/>
  <c r="W206" i="13"/>
  <c r="U206" i="13"/>
  <c r="S206" i="13"/>
  <c r="Q206" i="13"/>
  <c r="O206" i="13"/>
  <c r="X205" i="13"/>
  <c r="W205" i="13"/>
  <c r="U205" i="13"/>
  <c r="S205" i="13"/>
  <c r="Q205" i="13"/>
  <c r="O205" i="13"/>
  <c r="X204" i="13"/>
  <c r="W204" i="13"/>
  <c r="U204" i="13"/>
  <c r="S204" i="13"/>
  <c r="Q204" i="13"/>
  <c r="O204" i="13"/>
  <c r="X203" i="13"/>
  <c r="W203" i="13"/>
  <c r="U203" i="13"/>
  <c r="S203" i="13"/>
  <c r="Q203" i="13"/>
  <c r="O203" i="13"/>
  <c r="X202" i="13"/>
  <c r="W202" i="13"/>
  <c r="U202" i="13"/>
  <c r="S202" i="13"/>
  <c r="Q202" i="13"/>
  <c r="O202" i="13"/>
  <c r="X201" i="13"/>
  <c r="W201" i="13"/>
  <c r="U201" i="13"/>
  <c r="S201" i="13"/>
  <c r="Q201" i="13"/>
  <c r="O201" i="13"/>
  <c r="X200" i="13"/>
  <c r="W200" i="13"/>
  <c r="U200" i="13"/>
  <c r="S200" i="13"/>
  <c r="Q200" i="13"/>
  <c r="O200" i="13"/>
  <c r="X199" i="13"/>
  <c r="W199" i="13"/>
  <c r="U199" i="13"/>
  <c r="S199" i="13"/>
  <c r="Q199" i="13"/>
  <c r="O199" i="13"/>
  <c r="X198" i="13"/>
  <c r="W198" i="13"/>
  <c r="U198" i="13"/>
  <c r="S198" i="13"/>
  <c r="Q198" i="13"/>
  <c r="O198" i="13"/>
  <c r="X197" i="13"/>
  <c r="W197" i="13"/>
  <c r="U197" i="13"/>
  <c r="S197" i="13"/>
  <c r="Q197" i="13"/>
  <c r="O197" i="13"/>
  <c r="X196" i="13"/>
  <c r="W196" i="13"/>
  <c r="U196" i="13"/>
  <c r="S196" i="13"/>
  <c r="Q196" i="13"/>
  <c r="O196" i="13"/>
  <c r="X195" i="13"/>
  <c r="W195" i="13"/>
  <c r="U195" i="13"/>
  <c r="S195" i="13"/>
  <c r="Q195" i="13"/>
  <c r="O195" i="13"/>
  <c r="X194" i="13"/>
  <c r="W194" i="13"/>
  <c r="U194" i="13"/>
  <c r="S194" i="13"/>
  <c r="Q194" i="13"/>
  <c r="O194" i="13"/>
  <c r="X193" i="13"/>
  <c r="W193" i="13"/>
  <c r="U193" i="13"/>
  <c r="S193" i="13"/>
  <c r="Q193" i="13"/>
  <c r="O193" i="13"/>
  <c r="X192" i="13"/>
  <c r="W192" i="13"/>
  <c r="U192" i="13"/>
  <c r="S192" i="13"/>
  <c r="Q192" i="13"/>
  <c r="O192" i="13"/>
  <c r="X191" i="13"/>
  <c r="W191" i="13"/>
  <c r="U191" i="13"/>
  <c r="S191" i="13"/>
  <c r="Q191" i="13"/>
  <c r="O191" i="13"/>
  <c r="X190" i="13"/>
  <c r="W190" i="13"/>
  <c r="U190" i="13"/>
  <c r="S190" i="13"/>
  <c r="Q190" i="13"/>
  <c r="O190" i="13"/>
  <c r="X189" i="13"/>
  <c r="W189" i="13"/>
  <c r="U189" i="13"/>
  <c r="S189" i="13"/>
  <c r="Q189" i="13"/>
  <c r="O189" i="13"/>
  <c r="X188" i="13"/>
  <c r="W188" i="13"/>
  <c r="U188" i="13"/>
  <c r="S188" i="13"/>
  <c r="Q188" i="13"/>
  <c r="O188" i="13"/>
  <c r="X187" i="13"/>
  <c r="W187" i="13"/>
  <c r="U187" i="13"/>
  <c r="S187" i="13"/>
  <c r="Q187" i="13"/>
  <c r="O187" i="13"/>
  <c r="X186" i="13"/>
  <c r="W186" i="13"/>
  <c r="U186" i="13"/>
  <c r="S186" i="13"/>
  <c r="Q186" i="13"/>
  <c r="O186" i="13"/>
  <c r="X185" i="13"/>
  <c r="W185" i="13"/>
  <c r="U185" i="13"/>
  <c r="S185" i="13"/>
  <c r="Q185" i="13"/>
  <c r="O185" i="13"/>
  <c r="X184" i="13"/>
  <c r="W184" i="13"/>
  <c r="U184" i="13"/>
  <c r="S184" i="13"/>
  <c r="Q184" i="13"/>
  <c r="O184" i="13"/>
  <c r="X183" i="13"/>
  <c r="W183" i="13"/>
  <c r="U183" i="13"/>
  <c r="S183" i="13"/>
  <c r="Q183" i="13"/>
  <c r="O183" i="13"/>
  <c r="X182" i="13"/>
  <c r="W182" i="13"/>
  <c r="U182" i="13"/>
  <c r="S182" i="13"/>
  <c r="Q182" i="13"/>
  <c r="O182" i="13"/>
  <c r="X181" i="13"/>
  <c r="W181" i="13"/>
  <c r="U181" i="13"/>
  <c r="S181" i="13"/>
  <c r="Q181" i="13"/>
  <c r="O181" i="13"/>
  <c r="X180" i="13"/>
  <c r="W180" i="13"/>
  <c r="U180" i="13"/>
  <c r="S180" i="13"/>
  <c r="Q180" i="13"/>
  <c r="O180" i="13"/>
  <c r="X179" i="13"/>
  <c r="W179" i="13"/>
  <c r="U179" i="13"/>
  <c r="S179" i="13"/>
  <c r="Q179" i="13"/>
  <c r="O179" i="13"/>
  <c r="X178" i="13"/>
  <c r="W178" i="13"/>
  <c r="U178" i="13"/>
  <c r="S178" i="13"/>
  <c r="Q178" i="13"/>
  <c r="O178" i="13"/>
  <c r="X177" i="13"/>
  <c r="W177" i="13"/>
  <c r="U177" i="13"/>
  <c r="S177" i="13"/>
  <c r="Q177" i="13"/>
  <c r="O177" i="13"/>
  <c r="X176" i="13"/>
  <c r="W176" i="13"/>
  <c r="U176" i="13"/>
  <c r="S176" i="13"/>
  <c r="Q176" i="13"/>
  <c r="O176" i="13"/>
  <c r="X175" i="13"/>
  <c r="W175" i="13"/>
  <c r="U175" i="13"/>
  <c r="S175" i="13"/>
  <c r="Q175" i="13"/>
  <c r="O175" i="13"/>
  <c r="X174" i="13"/>
  <c r="W174" i="13"/>
  <c r="U174" i="13"/>
  <c r="S174" i="13"/>
  <c r="Q174" i="13"/>
  <c r="O174" i="13"/>
  <c r="X173" i="13"/>
  <c r="W173" i="13"/>
  <c r="U173" i="13"/>
  <c r="S173" i="13"/>
  <c r="Q173" i="13"/>
  <c r="O173" i="13"/>
  <c r="X172" i="13"/>
  <c r="W172" i="13"/>
  <c r="U172" i="13"/>
  <c r="S172" i="13"/>
  <c r="Q172" i="13"/>
  <c r="O172" i="13"/>
  <c r="X171" i="13"/>
  <c r="W171" i="13"/>
  <c r="U171" i="13"/>
  <c r="S171" i="13"/>
  <c r="Q171" i="13"/>
  <c r="O171" i="13"/>
  <c r="X170" i="13"/>
  <c r="W170" i="13"/>
  <c r="U170" i="13"/>
  <c r="S170" i="13"/>
  <c r="Q170" i="13"/>
  <c r="O170" i="13"/>
  <c r="X169" i="13"/>
  <c r="W169" i="13"/>
  <c r="U169" i="13"/>
  <c r="S169" i="13"/>
  <c r="Q169" i="13"/>
  <c r="O169" i="13"/>
  <c r="X168" i="13"/>
  <c r="W168" i="13"/>
  <c r="U168" i="13"/>
  <c r="S168" i="13"/>
  <c r="Q168" i="13"/>
  <c r="O168" i="13"/>
  <c r="X167" i="13"/>
  <c r="W167" i="13"/>
  <c r="U167" i="13"/>
  <c r="S167" i="13"/>
  <c r="Q167" i="13"/>
  <c r="O167" i="13"/>
  <c r="X166" i="13"/>
  <c r="W166" i="13"/>
  <c r="U166" i="13"/>
  <c r="S166" i="13"/>
  <c r="Q166" i="13"/>
  <c r="O166" i="13"/>
  <c r="X165" i="13"/>
  <c r="W165" i="13"/>
  <c r="U165" i="13"/>
  <c r="S165" i="13"/>
  <c r="Q165" i="13"/>
  <c r="O165" i="13"/>
  <c r="X164" i="13"/>
  <c r="W164" i="13"/>
  <c r="U164" i="13"/>
  <c r="S164" i="13"/>
  <c r="Q164" i="13"/>
  <c r="O164" i="13"/>
  <c r="X163" i="13"/>
  <c r="W163" i="13"/>
  <c r="U163" i="13"/>
  <c r="S163" i="13"/>
  <c r="Q163" i="13"/>
  <c r="O163" i="13"/>
  <c r="X162" i="13"/>
  <c r="W162" i="13"/>
  <c r="U162" i="13"/>
  <c r="S162" i="13"/>
  <c r="Q162" i="13"/>
  <c r="O162" i="13"/>
  <c r="X161" i="13"/>
  <c r="W161" i="13"/>
  <c r="U161" i="13"/>
  <c r="S161" i="13"/>
  <c r="Q161" i="13"/>
  <c r="O161" i="13"/>
  <c r="X160" i="13"/>
  <c r="W160" i="13"/>
  <c r="U160" i="13"/>
  <c r="S160" i="13"/>
  <c r="Q160" i="13"/>
  <c r="O160" i="13"/>
  <c r="X159" i="13"/>
  <c r="W159" i="13"/>
  <c r="U159" i="13"/>
  <c r="S159" i="13"/>
  <c r="Q159" i="13"/>
  <c r="O159" i="13"/>
  <c r="X158" i="13"/>
  <c r="W158" i="13"/>
  <c r="U158" i="13"/>
  <c r="S158" i="13"/>
  <c r="Q158" i="13"/>
  <c r="O158" i="13"/>
  <c r="X157" i="13"/>
  <c r="W157" i="13"/>
  <c r="U157" i="13"/>
  <c r="S157" i="13"/>
  <c r="Q157" i="13"/>
  <c r="O157" i="13"/>
  <c r="X156" i="13"/>
  <c r="W156" i="13"/>
  <c r="U156" i="13"/>
  <c r="S156" i="13"/>
  <c r="Q156" i="13"/>
  <c r="O156" i="13"/>
  <c r="X155" i="13"/>
  <c r="W155" i="13"/>
  <c r="U155" i="13"/>
  <c r="S155" i="13"/>
  <c r="Q155" i="13"/>
  <c r="O155" i="13"/>
  <c r="X154" i="13"/>
  <c r="W154" i="13"/>
  <c r="U154" i="13"/>
  <c r="S154" i="13"/>
  <c r="Q154" i="13"/>
  <c r="O154" i="13"/>
  <c r="X153" i="13"/>
  <c r="W153" i="13"/>
  <c r="U153" i="13"/>
  <c r="S153" i="13"/>
  <c r="Q153" i="13"/>
  <c r="O153" i="13"/>
  <c r="X152" i="13"/>
  <c r="W152" i="13"/>
  <c r="U152" i="13"/>
  <c r="S152" i="13"/>
  <c r="Q152" i="13"/>
  <c r="O152" i="13"/>
  <c r="X151" i="13"/>
  <c r="W151" i="13"/>
  <c r="U151" i="13"/>
  <c r="S151" i="13"/>
  <c r="Q151" i="13"/>
  <c r="O151" i="13"/>
  <c r="X150" i="13"/>
  <c r="W150" i="13"/>
  <c r="U150" i="13"/>
  <c r="S150" i="13"/>
  <c r="Q150" i="13"/>
  <c r="O150" i="13"/>
  <c r="X149" i="13"/>
  <c r="W149" i="13"/>
  <c r="U149" i="13"/>
  <c r="S149" i="13"/>
  <c r="Q149" i="13"/>
  <c r="O149" i="13"/>
  <c r="X148" i="13"/>
  <c r="W148" i="13"/>
  <c r="U148" i="13"/>
  <c r="S148" i="13"/>
  <c r="Q148" i="13"/>
  <c r="O148" i="13"/>
  <c r="X147" i="13"/>
  <c r="W147" i="13"/>
  <c r="U147" i="13"/>
  <c r="S147" i="13"/>
  <c r="Q147" i="13"/>
  <c r="O147" i="13"/>
  <c r="X146" i="13"/>
  <c r="W146" i="13"/>
  <c r="U146" i="13"/>
  <c r="S146" i="13"/>
  <c r="Q146" i="13"/>
  <c r="O146" i="13"/>
  <c r="X145" i="13"/>
  <c r="W145" i="13"/>
  <c r="U145" i="13"/>
  <c r="S145" i="13"/>
  <c r="Q145" i="13"/>
  <c r="O145" i="13"/>
  <c r="X144" i="13"/>
  <c r="W144" i="13"/>
  <c r="U144" i="13"/>
  <c r="S144" i="13"/>
  <c r="Q144" i="13"/>
  <c r="O144" i="13"/>
  <c r="X143" i="13"/>
  <c r="W143" i="13"/>
  <c r="U143" i="13"/>
  <c r="S143" i="13"/>
  <c r="Q143" i="13"/>
  <c r="O143" i="13"/>
  <c r="X142" i="13"/>
  <c r="W142" i="13"/>
  <c r="U142" i="13"/>
  <c r="S142" i="13"/>
  <c r="Q142" i="13"/>
  <c r="O142" i="13"/>
  <c r="X141" i="13"/>
  <c r="W141" i="13"/>
  <c r="U141" i="13"/>
  <c r="S141" i="13"/>
  <c r="Q141" i="13"/>
  <c r="O141" i="13"/>
  <c r="X140" i="13"/>
  <c r="W140" i="13"/>
  <c r="U140" i="13"/>
  <c r="S140" i="13"/>
  <c r="Q140" i="13"/>
  <c r="O140" i="13"/>
  <c r="X139" i="13"/>
  <c r="W139" i="13"/>
  <c r="U139" i="13"/>
  <c r="S139" i="13"/>
  <c r="Q139" i="13"/>
  <c r="O139" i="13"/>
  <c r="X138" i="13"/>
  <c r="W138" i="13"/>
  <c r="U138" i="13"/>
  <c r="S138" i="13"/>
  <c r="Q138" i="13"/>
  <c r="O138" i="13"/>
  <c r="X137" i="13"/>
  <c r="W137" i="13"/>
  <c r="U137" i="13"/>
  <c r="S137" i="13"/>
  <c r="Q137" i="13"/>
  <c r="O137" i="13"/>
  <c r="X136" i="13"/>
  <c r="W136" i="13"/>
  <c r="U136" i="13"/>
  <c r="S136" i="13"/>
  <c r="Q136" i="13"/>
  <c r="O136" i="13"/>
  <c r="X135" i="13"/>
  <c r="W135" i="13"/>
  <c r="U135" i="13"/>
  <c r="S135" i="13"/>
  <c r="Q135" i="13"/>
  <c r="O135" i="13"/>
  <c r="X134" i="13"/>
  <c r="W134" i="13"/>
  <c r="U134" i="13"/>
  <c r="S134" i="13"/>
  <c r="Q134" i="13"/>
  <c r="O134" i="13"/>
  <c r="X133" i="13"/>
  <c r="W133" i="13"/>
  <c r="U133" i="13"/>
  <c r="S133" i="13"/>
  <c r="Q133" i="13"/>
  <c r="O133" i="13"/>
  <c r="X132" i="13"/>
  <c r="W132" i="13"/>
  <c r="U132" i="13"/>
  <c r="S132" i="13"/>
  <c r="Q132" i="13"/>
  <c r="O132" i="13"/>
  <c r="X131" i="13"/>
  <c r="W131" i="13"/>
  <c r="U131" i="13"/>
  <c r="S131" i="13"/>
  <c r="Q131" i="13"/>
  <c r="O131" i="13"/>
  <c r="X130" i="13"/>
  <c r="W130" i="13"/>
  <c r="U130" i="13"/>
  <c r="S130" i="13"/>
  <c r="Q130" i="13"/>
  <c r="O130" i="13"/>
  <c r="X129" i="13"/>
  <c r="W129" i="13"/>
  <c r="U129" i="13"/>
  <c r="S129" i="13"/>
  <c r="Q129" i="13"/>
  <c r="O129" i="13"/>
  <c r="X128" i="13"/>
  <c r="W128" i="13"/>
  <c r="U128" i="13"/>
  <c r="S128" i="13"/>
  <c r="Q128" i="13"/>
  <c r="O128" i="13"/>
  <c r="X127" i="13"/>
  <c r="W127" i="13"/>
  <c r="U127" i="13"/>
  <c r="S127" i="13"/>
  <c r="Q127" i="13"/>
  <c r="O127" i="13"/>
  <c r="X126" i="13"/>
  <c r="W126" i="13"/>
  <c r="U126" i="13"/>
  <c r="S126" i="13"/>
  <c r="Q126" i="13"/>
  <c r="O126" i="13"/>
  <c r="X125" i="13"/>
  <c r="W125" i="13"/>
  <c r="U125" i="13"/>
  <c r="S125" i="13"/>
  <c r="Q125" i="13"/>
  <c r="O125" i="13"/>
  <c r="X124" i="13"/>
  <c r="W124" i="13"/>
  <c r="U124" i="13"/>
  <c r="S124" i="13"/>
  <c r="Q124" i="13"/>
  <c r="O124" i="13"/>
  <c r="X123" i="13"/>
  <c r="W123" i="13"/>
  <c r="U123" i="13"/>
  <c r="S123" i="13"/>
  <c r="Q123" i="13"/>
  <c r="O123" i="13"/>
  <c r="X122" i="13"/>
  <c r="U122" i="13"/>
  <c r="S122" i="13"/>
  <c r="Q122" i="13"/>
  <c r="O122" i="13"/>
  <c r="X121" i="13"/>
  <c r="W121" i="13"/>
  <c r="U121" i="13"/>
  <c r="S121" i="13"/>
  <c r="Q121" i="13"/>
  <c r="O121" i="13"/>
  <c r="X120" i="13"/>
  <c r="W120" i="13"/>
  <c r="U120" i="13"/>
  <c r="S120" i="13"/>
  <c r="Q120" i="13"/>
  <c r="O120" i="13"/>
  <c r="X119" i="13"/>
  <c r="W119" i="13"/>
  <c r="U119" i="13"/>
  <c r="S119" i="13"/>
  <c r="Q119" i="13"/>
  <c r="O119" i="13"/>
  <c r="X118" i="13"/>
  <c r="W118" i="13"/>
  <c r="U118" i="13"/>
  <c r="S118" i="13"/>
  <c r="Q118" i="13"/>
  <c r="O118" i="13"/>
  <c r="X117" i="13"/>
  <c r="W117" i="13"/>
  <c r="U117" i="13"/>
  <c r="S117" i="13"/>
  <c r="Q117" i="13"/>
  <c r="O117" i="13"/>
  <c r="X116" i="13"/>
  <c r="W116" i="13"/>
  <c r="U116" i="13"/>
  <c r="S116" i="13"/>
  <c r="Q116" i="13"/>
  <c r="O116" i="13"/>
  <c r="X115" i="13"/>
  <c r="W115" i="13"/>
  <c r="U115" i="13"/>
  <c r="S115" i="13"/>
  <c r="Q115" i="13"/>
  <c r="O115" i="13"/>
  <c r="X114" i="13"/>
  <c r="W114" i="13"/>
  <c r="U114" i="13"/>
  <c r="S114" i="13"/>
  <c r="Q114" i="13"/>
  <c r="O114" i="13"/>
  <c r="X113" i="13"/>
  <c r="W113" i="13"/>
  <c r="U113" i="13"/>
  <c r="S113" i="13"/>
  <c r="Q113" i="13"/>
  <c r="O113" i="13"/>
  <c r="X112" i="13"/>
  <c r="W112" i="13"/>
  <c r="U112" i="13"/>
  <c r="S112" i="13"/>
  <c r="Q112" i="13"/>
  <c r="O112" i="13"/>
  <c r="X111" i="13"/>
  <c r="W111" i="13"/>
  <c r="U111" i="13"/>
  <c r="S111" i="13"/>
  <c r="Q111" i="13"/>
  <c r="O111" i="13"/>
  <c r="X110" i="13"/>
  <c r="W110" i="13"/>
  <c r="U110" i="13"/>
  <c r="S110" i="13"/>
  <c r="Q110" i="13"/>
  <c r="O110" i="13"/>
  <c r="X109" i="13"/>
  <c r="W109" i="13"/>
  <c r="U109" i="13"/>
  <c r="S109" i="13"/>
  <c r="Q109" i="13"/>
  <c r="O109" i="13"/>
  <c r="X108" i="13"/>
  <c r="W108" i="13"/>
  <c r="U108" i="13"/>
  <c r="S108" i="13"/>
  <c r="Q108" i="13"/>
  <c r="O108" i="13"/>
  <c r="X107" i="13"/>
  <c r="W107" i="13"/>
  <c r="U107" i="13"/>
  <c r="S107" i="13"/>
  <c r="Q107" i="13"/>
  <c r="O107" i="13"/>
  <c r="X106" i="13"/>
  <c r="W106" i="13"/>
  <c r="U106" i="13"/>
  <c r="S106" i="13"/>
  <c r="Q106" i="13"/>
  <c r="O106" i="13"/>
  <c r="X105" i="13"/>
  <c r="W105" i="13"/>
  <c r="U105" i="13"/>
  <c r="S105" i="13"/>
  <c r="Q105" i="13"/>
  <c r="O105" i="13"/>
  <c r="X104" i="13"/>
  <c r="W104" i="13"/>
  <c r="U104" i="13"/>
  <c r="S104" i="13"/>
  <c r="Q104" i="13"/>
  <c r="O104" i="13"/>
  <c r="X103" i="13"/>
  <c r="W103" i="13"/>
  <c r="U103" i="13"/>
  <c r="S103" i="13"/>
  <c r="Q103" i="13"/>
  <c r="O103" i="13"/>
  <c r="X102" i="13"/>
  <c r="W102" i="13"/>
  <c r="U102" i="13"/>
  <c r="S102" i="13"/>
  <c r="Q102" i="13"/>
  <c r="O102" i="13"/>
  <c r="X101" i="13"/>
  <c r="W101" i="13"/>
  <c r="U101" i="13"/>
  <c r="S101" i="13"/>
  <c r="Q101" i="13"/>
  <c r="O101" i="13"/>
  <c r="X100" i="13"/>
  <c r="W100" i="13"/>
  <c r="U100" i="13"/>
  <c r="S100" i="13"/>
  <c r="Q100" i="13"/>
  <c r="O100" i="13"/>
  <c r="X99" i="13"/>
  <c r="W99" i="13"/>
  <c r="U99" i="13"/>
  <c r="S99" i="13"/>
  <c r="Q99" i="13"/>
  <c r="O99" i="13"/>
  <c r="X98" i="13"/>
  <c r="W98" i="13"/>
  <c r="U98" i="13"/>
  <c r="S98" i="13"/>
  <c r="Q98" i="13"/>
  <c r="O98" i="13"/>
  <c r="X97" i="13"/>
  <c r="W97" i="13"/>
  <c r="U97" i="13"/>
  <c r="S97" i="13"/>
  <c r="Q97" i="13"/>
  <c r="O97" i="13"/>
  <c r="X96" i="13"/>
  <c r="W96" i="13"/>
  <c r="U96" i="13"/>
  <c r="S96" i="13"/>
  <c r="Q96" i="13"/>
  <c r="O96" i="13"/>
  <c r="X95" i="13"/>
  <c r="W95" i="13"/>
  <c r="U95" i="13"/>
  <c r="S95" i="13"/>
  <c r="Q95" i="13"/>
  <c r="O95" i="13"/>
  <c r="X94" i="13"/>
  <c r="W94" i="13"/>
  <c r="U94" i="13"/>
  <c r="S94" i="13"/>
  <c r="Q94" i="13"/>
  <c r="O94" i="13"/>
  <c r="X93" i="13"/>
  <c r="W93" i="13"/>
  <c r="U93" i="13"/>
  <c r="S93" i="13"/>
  <c r="Q93" i="13"/>
  <c r="O93" i="13"/>
  <c r="X92" i="13"/>
  <c r="W92" i="13"/>
  <c r="U92" i="13"/>
  <c r="S92" i="13"/>
  <c r="Q92" i="13"/>
  <c r="O92" i="13"/>
  <c r="X91" i="13"/>
  <c r="W91" i="13"/>
  <c r="U91" i="13"/>
  <c r="S91" i="13"/>
  <c r="Q91" i="13"/>
  <c r="O91" i="13"/>
  <c r="X90" i="13"/>
  <c r="W90" i="13"/>
  <c r="U90" i="13"/>
  <c r="S90" i="13"/>
  <c r="Q90" i="13"/>
  <c r="O90" i="13"/>
  <c r="X89" i="13"/>
  <c r="W89" i="13"/>
  <c r="U89" i="13"/>
  <c r="S89" i="13"/>
  <c r="Q89" i="13"/>
  <c r="O89" i="13"/>
  <c r="X88" i="13"/>
  <c r="W88" i="13"/>
  <c r="U88" i="13"/>
  <c r="S88" i="13"/>
  <c r="Q88" i="13"/>
  <c r="O88" i="13"/>
  <c r="X87" i="13"/>
  <c r="W87" i="13"/>
  <c r="U87" i="13"/>
  <c r="S87" i="13"/>
  <c r="Q87" i="13"/>
  <c r="O87" i="13"/>
  <c r="X86" i="13"/>
  <c r="W86" i="13"/>
  <c r="U86" i="13"/>
  <c r="S86" i="13"/>
  <c r="Q86" i="13"/>
  <c r="O86" i="13"/>
  <c r="X85" i="13"/>
  <c r="W85" i="13"/>
  <c r="U85" i="13"/>
  <c r="S85" i="13"/>
  <c r="Q85" i="13"/>
  <c r="O85" i="13"/>
  <c r="X84" i="13"/>
  <c r="W84" i="13"/>
  <c r="U84" i="13"/>
  <c r="S84" i="13"/>
  <c r="Q84" i="13"/>
  <c r="O84" i="13"/>
  <c r="X83" i="13"/>
  <c r="W83" i="13"/>
  <c r="U83" i="13"/>
  <c r="S83" i="13"/>
  <c r="Q83" i="13"/>
  <c r="O83" i="13"/>
  <c r="X82" i="13"/>
  <c r="W82" i="13"/>
  <c r="U82" i="13"/>
  <c r="S82" i="13"/>
  <c r="Q82" i="13"/>
  <c r="O82" i="13"/>
  <c r="X81" i="13"/>
  <c r="W81" i="13"/>
  <c r="U81" i="13"/>
  <c r="S81" i="13"/>
  <c r="Q81" i="13"/>
  <c r="O81" i="13"/>
  <c r="X80" i="13"/>
  <c r="W80" i="13"/>
  <c r="U80" i="13"/>
  <c r="S80" i="13"/>
  <c r="Q80" i="13"/>
  <c r="O80" i="13"/>
  <c r="X79" i="13"/>
  <c r="W79" i="13"/>
  <c r="U79" i="13"/>
  <c r="S79" i="13"/>
  <c r="Q79" i="13"/>
  <c r="O79" i="13"/>
  <c r="X78" i="13"/>
  <c r="W78" i="13"/>
  <c r="U78" i="13"/>
  <c r="S78" i="13"/>
  <c r="Q78" i="13"/>
  <c r="O78" i="13"/>
  <c r="X77" i="13"/>
  <c r="W77" i="13"/>
  <c r="U77" i="13"/>
  <c r="S77" i="13"/>
  <c r="Q77" i="13"/>
  <c r="O77" i="13"/>
  <c r="X76" i="13"/>
  <c r="W76" i="13"/>
  <c r="U76" i="13"/>
  <c r="S76" i="13"/>
  <c r="Q76" i="13"/>
  <c r="O76" i="13"/>
  <c r="X75" i="13"/>
  <c r="W75" i="13"/>
  <c r="U75" i="13"/>
  <c r="S75" i="13"/>
  <c r="Q75" i="13"/>
  <c r="O75" i="13"/>
  <c r="X74" i="13"/>
  <c r="W74" i="13"/>
  <c r="U74" i="13"/>
  <c r="S74" i="13"/>
  <c r="Q74" i="13"/>
  <c r="O74" i="13"/>
  <c r="X73" i="13"/>
  <c r="W73" i="13"/>
  <c r="U73" i="13"/>
  <c r="S73" i="13"/>
  <c r="Q73" i="13"/>
  <c r="O73" i="13"/>
  <c r="X72" i="13"/>
  <c r="W72" i="13"/>
  <c r="U72" i="13"/>
  <c r="S72" i="13"/>
  <c r="Q72" i="13"/>
  <c r="O72" i="13"/>
  <c r="X71" i="13"/>
  <c r="W71" i="13"/>
  <c r="U71" i="13"/>
  <c r="S71" i="13"/>
  <c r="Q71" i="13"/>
  <c r="O71" i="13"/>
  <c r="X70" i="13"/>
  <c r="W70" i="13"/>
  <c r="U70" i="13"/>
  <c r="S70" i="13"/>
  <c r="X69" i="13"/>
  <c r="W69" i="13"/>
  <c r="U69" i="13"/>
  <c r="S69" i="13"/>
  <c r="X68" i="13"/>
  <c r="W68" i="13"/>
  <c r="U68" i="13"/>
  <c r="S68" i="13"/>
  <c r="X67" i="13"/>
  <c r="W67" i="13"/>
  <c r="U67" i="13"/>
  <c r="S67" i="13"/>
  <c r="X66" i="13"/>
  <c r="W66" i="13"/>
  <c r="U66" i="13"/>
  <c r="S66" i="13"/>
  <c r="X65" i="13"/>
  <c r="W65" i="13"/>
  <c r="U65" i="13"/>
  <c r="S65" i="13"/>
  <c r="X64" i="13"/>
  <c r="W64" i="13"/>
  <c r="U64" i="13"/>
  <c r="S64" i="13"/>
  <c r="X63" i="13"/>
  <c r="W63" i="13"/>
  <c r="U63" i="13"/>
  <c r="S63" i="13"/>
  <c r="X62" i="13"/>
  <c r="W62" i="13"/>
  <c r="U62" i="13"/>
  <c r="S62" i="13"/>
  <c r="X61" i="13"/>
  <c r="W61" i="13"/>
  <c r="U61" i="13"/>
  <c r="S61" i="13"/>
  <c r="X60" i="13"/>
  <c r="W60" i="13"/>
  <c r="U60" i="13"/>
  <c r="S60" i="13"/>
  <c r="Q60" i="13"/>
  <c r="O60" i="13"/>
  <c r="X59" i="13"/>
  <c r="W59" i="13"/>
  <c r="U59" i="13"/>
  <c r="S59" i="13"/>
  <c r="Q59" i="13"/>
  <c r="O59" i="13"/>
  <c r="X58" i="13"/>
  <c r="W58" i="13"/>
  <c r="U58" i="13"/>
  <c r="S58" i="13"/>
  <c r="Q58" i="13"/>
  <c r="O58" i="13"/>
  <c r="X57" i="13"/>
  <c r="W57" i="13"/>
  <c r="U57" i="13"/>
  <c r="S57" i="13"/>
  <c r="Q57" i="13"/>
  <c r="O57" i="13"/>
  <c r="X56" i="13"/>
  <c r="W56" i="13"/>
  <c r="U56" i="13"/>
  <c r="S56" i="13"/>
  <c r="Q56" i="13"/>
  <c r="O56" i="13"/>
  <c r="X55" i="13"/>
  <c r="W55" i="13"/>
  <c r="U55" i="13"/>
  <c r="S55" i="13"/>
  <c r="Q55" i="13"/>
  <c r="O55" i="13"/>
  <c r="X54" i="13"/>
  <c r="W54" i="13"/>
  <c r="U54" i="13"/>
  <c r="S54" i="13"/>
  <c r="Q54" i="13"/>
  <c r="O54" i="13"/>
  <c r="X53" i="13"/>
  <c r="W53" i="13"/>
  <c r="U53" i="13"/>
  <c r="S53" i="13"/>
  <c r="Q53" i="13"/>
  <c r="O53" i="13"/>
  <c r="X52" i="13"/>
  <c r="W52" i="13"/>
  <c r="U52" i="13"/>
  <c r="S52" i="13"/>
  <c r="Q52" i="13"/>
  <c r="O52" i="13"/>
  <c r="X51" i="13"/>
  <c r="W51" i="13"/>
  <c r="U51" i="13"/>
  <c r="S51" i="13"/>
  <c r="Q51" i="13"/>
  <c r="O51" i="13"/>
  <c r="X50" i="13"/>
  <c r="W50" i="13"/>
  <c r="U50" i="13"/>
  <c r="S50" i="13"/>
  <c r="Q50" i="13"/>
  <c r="O50" i="13"/>
  <c r="X49" i="13"/>
  <c r="W49" i="13"/>
  <c r="U49" i="13"/>
  <c r="S49" i="13"/>
  <c r="Q49" i="13"/>
  <c r="O49" i="13"/>
  <c r="X48" i="13"/>
  <c r="W48" i="13"/>
  <c r="U48" i="13"/>
  <c r="S48" i="13"/>
  <c r="Q48" i="13"/>
  <c r="O48" i="13"/>
  <c r="X47" i="13"/>
  <c r="W47" i="13"/>
  <c r="U47" i="13"/>
  <c r="S47" i="13"/>
  <c r="Q47" i="13"/>
  <c r="O47" i="13"/>
  <c r="X46" i="13"/>
  <c r="W46" i="13"/>
  <c r="U46" i="13"/>
  <c r="S46" i="13"/>
  <c r="Q46" i="13"/>
  <c r="O46" i="13"/>
  <c r="X45" i="13"/>
  <c r="W45" i="13"/>
  <c r="U45" i="13"/>
  <c r="S45" i="13"/>
  <c r="Q45" i="13"/>
  <c r="O45" i="13"/>
  <c r="X44" i="13"/>
  <c r="W44" i="13"/>
  <c r="U44" i="13"/>
  <c r="S44" i="13"/>
  <c r="Q44" i="13"/>
  <c r="O44" i="13"/>
  <c r="X43" i="13"/>
  <c r="W43" i="13"/>
  <c r="U43" i="13"/>
  <c r="S43" i="13"/>
  <c r="Q43" i="13"/>
  <c r="O43" i="13"/>
  <c r="X42" i="13"/>
  <c r="W42" i="13"/>
  <c r="U42" i="13"/>
  <c r="S42" i="13"/>
  <c r="Q42" i="13"/>
  <c r="O42" i="13"/>
  <c r="X41" i="13"/>
  <c r="W41" i="13"/>
  <c r="U41" i="13"/>
  <c r="S41" i="13"/>
  <c r="Q41" i="13"/>
  <c r="O41" i="13"/>
  <c r="X40" i="13"/>
  <c r="W40" i="13"/>
  <c r="U40" i="13"/>
  <c r="S40" i="13"/>
  <c r="Q40" i="13"/>
  <c r="X39" i="13"/>
  <c r="W39" i="13"/>
  <c r="W38" i="13"/>
  <c r="U38" i="13"/>
  <c r="S38" i="13"/>
  <c r="Q38" i="13"/>
  <c r="O38" i="13"/>
  <c r="W37" i="13"/>
  <c r="U37" i="13"/>
  <c r="S37" i="13"/>
  <c r="Q37" i="13"/>
  <c r="O37" i="13"/>
  <c r="W36" i="13"/>
  <c r="U36" i="13"/>
  <c r="S36" i="13"/>
  <c r="Q36" i="13"/>
  <c r="O36" i="13"/>
  <c r="W35" i="13"/>
  <c r="U35" i="13"/>
  <c r="S35" i="13"/>
  <c r="Q35" i="13"/>
  <c r="O35" i="13"/>
  <c r="W34" i="13"/>
  <c r="U34" i="13"/>
  <c r="S34" i="13"/>
  <c r="Q34" i="13"/>
  <c r="O34" i="13"/>
  <c r="X33" i="13"/>
  <c r="W33" i="13"/>
  <c r="U33" i="13"/>
  <c r="S33" i="13"/>
  <c r="Q33" i="13"/>
  <c r="O33" i="13"/>
  <c r="X32" i="13"/>
  <c r="W32" i="13"/>
  <c r="U32" i="13"/>
  <c r="S32" i="13"/>
  <c r="Q32" i="13"/>
  <c r="O32" i="13"/>
  <c r="X31" i="13"/>
  <c r="W31" i="13"/>
  <c r="U31" i="13"/>
  <c r="S31" i="13"/>
  <c r="Q31" i="13"/>
  <c r="O31" i="13"/>
  <c r="X30" i="13"/>
  <c r="W30" i="13"/>
  <c r="U30" i="13"/>
  <c r="S30" i="13"/>
  <c r="Q30" i="13"/>
  <c r="O30" i="13"/>
  <c r="X29" i="13"/>
  <c r="W29" i="13"/>
  <c r="U29" i="13"/>
  <c r="S29" i="13"/>
  <c r="Q29" i="13"/>
  <c r="O29" i="13"/>
  <c r="X28" i="13"/>
  <c r="W28" i="13"/>
  <c r="U28" i="13"/>
  <c r="S28" i="13"/>
  <c r="Q28" i="13"/>
  <c r="O28" i="13"/>
  <c r="X27" i="13"/>
  <c r="W27" i="13"/>
  <c r="U27" i="13"/>
  <c r="S27" i="13"/>
  <c r="Q27" i="13"/>
  <c r="O27" i="13"/>
  <c r="X26" i="13"/>
  <c r="W26" i="13"/>
  <c r="U26" i="13"/>
  <c r="S26" i="13"/>
  <c r="Q26" i="13"/>
  <c r="O26" i="13"/>
  <c r="X25" i="13"/>
  <c r="W25" i="13"/>
  <c r="U25" i="13"/>
  <c r="S25" i="13"/>
  <c r="Q25" i="13"/>
  <c r="O25" i="13"/>
  <c r="X24" i="13"/>
  <c r="W24" i="13"/>
  <c r="U24" i="13"/>
  <c r="S24" i="13"/>
  <c r="Q24" i="13"/>
  <c r="O24" i="13"/>
  <c r="X23" i="13"/>
  <c r="W23" i="13"/>
  <c r="U23" i="13"/>
  <c r="S23" i="13"/>
  <c r="Q23" i="13"/>
  <c r="O23" i="13"/>
  <c r="X22" i="13"/>
  <c r="W22" i="13"/>
  <c r="U22" i="13"/>
  <c r="S22" i="13"/>
  <c r="Q22" i="13"/>
  <c r="O22" i="13"/>
  <c r="X21" i="13"/>
  <c r="W21" i="13"/>
  <c r="U21" i="13"/>
  <c r="S21" i="13"/>
  <c r="Q21" i="13"/>
  <c r="O21" i="13"/>
  <c r="X20" i="13"/>
  <c r="W20" i="13"/>
  <c r="U20" i="13"/>
  <c r="S20" i="13"/>
  <c r="Q20" i="13"/>
  <c r="O20" i="13"/>
  <c r="X19" i="13"/>
  <c r="W19" i="13"/>
  <c r="U19" i="13"/>
  <c r="S19" i="13"/>
  <c r="Q19" i="13"/>
  <c r="O19" i="13"/>
  <c r="X18" i="13"/>
  <c r="W18" i="13"/>
  <c r="U18" i="13"/>
  <c r="S18" i="13"/>
  <c r="Q18" i="13"/>
  <c r="O18" i="13"/>
  <c r="X17" i="13"/>
  <c r="W17" i="13"/>
  <c r="U17" i="13"/>
  <c r="S17" i="13"/>
  <c r="Q17" i="13"/>
  <c r="O17" i="13"/>
  <c r="X16" i="13"/>
  <c r="W16" i="13"/>
  <c r="U16" i="13"/>
  <c r="S16" i="13"/>
  <c r="Q16" i="13"/>
  <c r="O16" i="13"/>
  <c r="X15" i="13"/>
  <c r="W15" i="13"/>
  <c r="U15" i="13"/>
  <c r="S15" i="13"/>
  <c r="Q15" i="13"/>
  <c r="O15" i="13"/>
  <c r="X14" i="13"/>
  <c r="W14" i="13"/>
  <c r="U14" i="13"/>
  <c r="S14" i="13"/>
  <c r="Q14" i="13"/>
  <c r="O14" i="13"/>
  <c r="X13" i="13"/>
  <c r="W13" i="13"/>
  <c r="U13" i="13"/>
  <c r="S13" i="13"/>
  <c r="Q13" i="13"/>
  <c r="O13" i="13"/>
  <c r="X12" i="13"/>
  <c r="W12" i="13"/>
  <c r="U12" i="13"/>
  <c r="S12" i="13"/>
  <c r="Q12" i="13"/>
  <c r="O12" i="13"/>
  <c r="X11" i="13"/>
  <c r="W11" i="13"/>
  <c r="U11" i="13"/>
  <c r="S11" i="13"/>
  <c r="Q11" i="13"/>
  <c r="O11" i="13"/>
  <c r="X10" i="13"/>
  <c r="W10" i="13"/>
  <c r="U10" i="13"/>
  <c r="S10" i="13"/>
  <c r="Q10" i="13"/>
  <c r="O10" i="13"/>
  <c r="X9" i="13"/>
  <c r="W9" i="13"/>
  <c r="U9" i="13"/>
  <c r="S9" i="13"/>
  <c r="Q9" i="13"/>
  <c r="O9" i="13"/>
  <c r="X8" i="13"/>
  <c r="W8" i="13"/>
  <c r="U8" i="13"/>
  <c r="S8" i="13"/>
  <c r="Q8" i="13"/>
  <c r="O8" i="13"/>
  <c r="X7" i="13"/>
  <c r="W7" i="13"/>
  <c r="U7" i="13"/>
  <c r="S7" i="13"/>
  <c r="Q7" i="13"/>
  <c r="O7" i="13"/>
  <c r="X6" i="13"/>
  <c r="W6" i="13"/>
  <c r="U6" i="13"/>
  <c r="S6" i="13"/>
  <c r="Q6" i="13"/>
  <c r="O6" i="13"/>
  <c r="X5" i="13"/>
  <c r="W5" i="13"/>
  <c r="U5" i="13"/>
  <c r="S5" i="13"/>
  <c r="Q5" i="13"/>
  <c r="O5" i="13"/>
  <c r="X4" i="13"/>
  <c r="W4" i="13"/>
  <c r="U4" i="13"/>
  <c r="S4" i="13"/>
  <c r="Q4" i="13"/>
  <c r="O4" i="13"/>
  <c r="X3" i="13"/>
  <c r="W3" i="13"/>
  <c r="U3" i="13"/>
  <c r="S3" i="13"/>
  <c r="Q3" i="13"/>
  <c r="O3" i="13"/>
  <c r="X568" i="15"/>
  <c r="W568" i="15"/>
  <c r="X567" i="15"/>
  <c r="W567" i="15"/>
  <c r="X566" i="15"/>
  <c r="W566" i="15"/>
  <c r="X565" i="15"/>
  <c r="W565" i="15"/>
  <c r="X564" i="15"/>
  <c r="W564" i="15"/>
  <c r="X563" i="15"/>
  <c r="W563" i="15"/>
  <c r="X562" i="15"/>
  <c r="W562" i="15"/>
  <c r="X561" i="15"/>
  <c r="W561" i="15"/>
  <c r="X560" i="15"/>
  <c r="W560" i="15"/>
  <c r="X559" i="15"/>
  <c r="W559" i="15"/>
  <c r="X558" i="15"/>
  <c r="W558" i="15"/>
  <c r="X557" i="15"/>
  <c r="W557" i="15"/>
  <c r="X556" i="15"/>
  <c r="W556" i="15"/>
  <c r="X555" i="15"/>
  <c r="W555" i="15"/>
  <c r="X554" i="15"/>
  <c r="W554" i="15"/>
  <c r="X553" i="15"/>
  <c r="W553" i="15"/>
  <c r="X552" i="15"/>
  <c r="W552" i="15"/>
  <c r="X551" i="15"/>
  <c r="W551" i="15"/>
  <c r="X550" i="15"/>
  <c r="W550" i="15"/>
  <c r="X549" i="15"/>
  <c r="W549" i="15"/>
  <c r="X548" i="15"/>
  <c r="W548" i="15"/>
  <c r="X547" i="15"/>
  <c r="W547" i="15"/>
  <c r="X546" i="15"/>
  <c r="W546" i="15"/>
  <c r="X545" i="15"/>
  <c r="W545" i="15"/>
  <c r="X544" i="15"/>
  <c r="W544" i="15"/>
  <c r="X543" i="15"/>
  <c r="W543" i="15"/>
  <c r="X542" i="15"/>
  <c r="W542" i="15"/>
  <c r="X541" i="15"/>
  <c r="W541" i="15"/>
  <c r="X540" i="15"/>
  <c r="W540" i="15"/>
  <c r="X539" i="15"/>
  <c r="W539" i="15"/>
  <c r="X538" i="15"/>
  <c r="W538" i="15"/>
  <c r="X537" i="15"/>
  <c r="W537" i="15"/>
  <c r="X536" i="15"/>
  <c r="W536" i="15"/>
  <c r="X535" i="15"/>
  <c r="W535" i="15"/>
  <c r="X534" i="15"/>
  <c r="W534" i="15"/>
  <c r="X533" i="15"/>
  <c r="W533" i="15"/>
  <c r="X532" i="15"/>
  <c r="W532" i="15"/>
  <c r="X531" i="15"/>
  <c r="W531" i="15"/>
  <c r="X530" i="15"/>
  <c r="W530" i="15"/>
  <c r="X529" i="15"/>
  <c r="W529" i="15"/>
  <c r="X528" i="15"/>
  <c r="W528" i="15"/>
  <c r="X527" i="15"/>
  <c r="W527" i="15"/>
  <c r="X526" i="15"/>
  <c r="W526" i="15"/>
  <c r="X525" i="15"/>
  <c r="W525" i="15"/>
  <c r="X524" i="15"/>
  <c r="W524" i="15"/>
  <c r="X523" i="15"/>
  <c r="W523" i="15"/>
  <c r="X522" i="15"/>
  <c r="W522" i="15"/>
  <c r="X521" i="15"/>
  <c r="W521" i="15"/>
  <c r="X520" i="15"/>
  <c r="W520" i="15"/>
  <c r="X519" i="15"/>
  <c r="W519" i="15"/>
  <c r="X518" i="15"/>
  <c r="W518" i="15"/>
  <c r="X517" i="15"/>
  <c r="W517" i="15"/>
  <c r="X516" i="15"/>
  <c r="W516" i="15"/>
  <c r="X515" i="15"/>
  <c r="W515" i="15"/>
  <c r="X514" i="15"/>
  <c r="W514" i="15"/>
  <c r="X513" i="15"/>
  <c r="W513" i="15"/>
  <c r="X512" i="15"/>
  <c r="W512" i="15"/>
  <c r="X511" i="15"/>
  <c r="W511" i="15"/>
  <c r="X510" i="15"/>
  <c r="W510" i="15"/>
  <c r="X509" i="15"/>
  <c r="W509" i="15"/>
  <c r="X508" i="15"/>
  <c r="W508" i="15"/>
  <c r="X507" i="15"/>
  <c r="W507" i="15"/>
  <c r="X506" i="15"/>
  <c r="W506" i="15"/>
  <c r="X505" i="15"/>
  <c r="W505" i="15"/>
  <c r="X504" i="15"/>
  <c r="W504" i="15"/>
  <c r="X503" i="15"/>
  <c r="W503" i="15"/>
  <c r="X502" i="15"/>
  <c r="W502" i="15"/>
  <c r="X501" i="15"/>
  <c r="W501" i="15"/>
  <c r="X500" i="15"/>
  <c r="W500" i="15"/>
  <c r="X499" i="15"/>
  <c r="W499" i="15"/>
  <c r="X498" i="15"/>
  <c r="W498" i="15"/>
  <c r="X497" i="15"/>
  <c r="W497" i="15"/>
  <c r="X496" i="15"/>
  <c r="W496" i="15"/>
  <c r="X495" i="15"/>
  <c r="W495" i="15"/>
  <c r="X494" i="15"/>
  <c r="W494" i="15"/>
  <c r="X493" i="15"/>
  <c r="W493" i="15"/>
  <c r="X492" i="15"/>
  <c r="W492" i="15"/>
  <c r="X491" i="15"/>
  <c r="W491" i="15"/>
  <c r="X490" i="15"/>
  <c r="W490" i="15"/>
  <c r="X489" i="15"/>
  <c r="W489" i="15"/>
  <c r="X488" i="15"/>
  <c r="W488" i="15"/>
  <c r="X487" i="15"/>
  <c r="W487" i="15"/>
  <c r="X486" i="15"/>
  <c r="W486" i="15"/>
  <c r="X485" i="15"/>
  <c r="W485" i="15"/>
  <c r="X484" i="15"/>
  <c r="W484" i="15"/>
  <c r="X477" i="15"/>
  <c r="W477" i="15"/>
  <c r="X476" i="15"/>
  <c r="W476" i="15"/>
  <c r="X475" i="15"/>
  <c r="W475" i="15"/>
  <c r="X474" i="15"/>
  <c r="W474" i="15"/>
  <c r="X473" i="15"/>
  <c r="W473" i="15"/>
  <c r="U473" i="15"/>
  <c r="S473" i="15"/>
  <c r="Z473" i="15" s="1"/>
  <c r="X472" i="15"/>
  <c r="W472" i="15"/>
  <c r="U472" i="15"/>
  <c r="S472" i="15"/>
  <c r="Z472" i="15" s="1"/>
  <c r="X471" i="15"/>
  <c r="W471" i="15"/>
  <c r="U471" i="15"/>
  <c r="S471" i="15"/>
  <c r="Z471" i="15" s="1"/>
  <c r="X470" i="15"/>
  <c r="W470" i="15"/>
  <c r="U470" i="15"/>
  <c r="S470" i="15"/>
  <c r="Z470" i="15" s="1"/>
  <c r="X469" i="15"/>
  <c r="W469" i="15"/>
  <c r="U469" i="15"/>
  <c r="S469" i="15"/>
  <c r="Z469" i="15" s="1"/>
  <c r="X468" i="15"/>
  <c r="W468" i="15"/>
  <c r="U468" i="15"/>
  <c r="S468" i="15"/>
  <c r="Z468" i="15" s="1"/>
  <c r="Q468" i="15"/>
  <c r="O468" i="15"/>
  <c r="X467" i="15"/>
  <c r="W467" i="15"/>
  <c r="U467" i="15"/>
  <c r="S467" i="15"/>
  <c r="Z467" i="15" s="1"/>
  <c r="Q467" i="15"/>
  <c r="O467" i="15"/>
  <c r="X466" i="15"/>
  <c r="W466" i="15"/>
  <c r="U466" i="15"/>
  <c r="S466" i="15"/>
  <c r="Z466" i="15" s="1"/>
  <c r="Q466" i="15"/>
  <c r="O466" i="15"/>
  <c r="X465" i="15"/>
  <c r="W465" i="15"/>
  <c r="U465" i="15"/>
  <c r="S465" i="15"/>
  <c r="Z465" i="15" s="1"/>
  <c r="Q465" i="15"/>
  <c r="O465" i="15"/>
  <c r="X464" i="15"/>
  <c r="W464" i="15"/>
  <c r="U464" i="15"/>
  <c r="S464" i="15"/>
  <c r="Z464" i="15" s="1"/>
  <c r="Q464" i="15"/>
  <c r="O464" i="15"/>
  <c r="X463" i="15"/>
  <c r="W463" i="15"/>
  <c r="U463" i="15"/>
  <c r="S463" i="15"/>
  <c r="Z463" i="15" s="1"/>
  <c r="Q463" i="15"/>
  <c r="O463" i="15"/>
  <c r="X462" i="15"/>
  <c r="W462" i="15"/>
  <c r="U462" i="15"/>
  <c r="S462" i="15"/>
  <c r="Z462" i="15" s="1"/>
  <c r="Q462" i="15"/>
  <c r="O462" i="15"/>
  <c r="X461" i="15"/>
  <c r="W461" i="15"/>
  <c r="U461" i="15"/>
  <c r="S461" i="15"/>
  <c r="Z461" i="15" s="1"/>
  <c r="Q461" i="15"/>
  <c r="O461" i="15"/>
  <c r="X460" i="15"/>
  <c r="W460" i="15"/>
  <c r="U460" i="15"/>
  <c r="S460" i="15"/>
  <c r="Z460" i="15" s="1"/>
  <c r="Q460" i="15"/>
  <c r="O460" i="15"/>
  <c r="X459" i="15"/>
  <c r="W459" i="15"/>
  <c r="U459" i="15"/>
  <c r="S459" i="15"/>
  <c r="Z459" i="15" s="1"/>
  <c r="Q459" i="15"/>
  <c r="O459" i="15"/>
  <c r="X458" i="15"/>
  <c r="W458" i="15"/>
  <c r="U458" i="15"/>
  <c r="S458" i="15"/>
  <c r="Z458" i="15" s="1"/>
  <c r="Q458" i="15"/>
  <c r="O458" i="15"/>
  <c r="X457" i="15"/>
  <c r="W457" i="15"/>
  <c r="U457" i="15"/>
  <c r="S457" i="15"/>
  <c r="Z457" i="15" s="1"/>
  <c r="Q457" i="15"/>
  <c r="O457" i="15"/>
  <c r="X456" i="15"/>
  <c r="W456" i="15"/>
  <c r="U456" i="15"/>
  <c r="S456" i="15"/>
  <c r="Z456" i="15" s="1"/>
  <c r="Q456" i="15"/>
  <c r="O456" i="15"/>
  <c r="X455" i="15"/>
  <c r="W455" i="15"/>
  <c r="U455" i="15"/>
  <c r="S455" i="15"/>
  <c r="Z455" i="15" s="1"/>
  <c r="Q455" i="15"/>
  <c r="O455" i="15"/>
  <c r="X454" i="15"/>
  <c r="W454" i="15"/>
  <c r="U454" i="15"/>
  <c r="S454" i="15"/>
  <c r="Z454" i="15" s="1"/>
  <c r="Q454" i="15"/>
  <c r="O454" i="15"/>
  <c r="X453" i="15"/>
  <c r="W453" i="15"/>
  <c r="U453" i="15"/>
  <c r="S453" i="15"/>
  <c r="Z453" i="15" s="1"/>
  <c r="Q453" i="15"/>
  <c r="O453" i="15"/>
  <c r="X452" i="15"/>
  <c r="W452" i="15"/>
  <c r="U452" i="15"/>
  <c r="S452" i="15"/>
  <c r="Z452" i="15" s="1"/>
  <c r="Q452" i="15"/>
  <c r="O452" i="15"/>
  <c r="X451" i="15"/>
  <c r="W451" i="15"/>
  <c r="U451" i="15"/>
  <c r="S451" i="15"/>
  <c r="Z451" i="15" s="1"/>
  <c r="Q451" i="15"/>
  <c r="O451" i="15"/>
  <c r="X450" i="15"/>
  <c r="W450" i="15"/>
  <c r="U450" i="15"/>
  <c r="S450" i="15"/>
  <c r="Z450" i="15" s="1"/>
  <c r="Q450" i="15"/>
  <c r="O450" i="15"/>
  <c r="X449" i="15"/>
  <c r="W449" i="15"/>
  <c r="U449" i="15"/>
  <c r="S449" i="15"/>
  <c r="Z449" i="15" s="1"/>
  <c r="Q449" i="15"/>
  <c r="O449" i="15"/>
  <c r="X448" i="15"/>
  <c r="W448" i="15"/>
  <c r="U448" i="15"/>
  <c r="S448" i="15"/>
  <c r="Z448" i="15" s="1"/>
  <c r="Q448" i="15"/>
  <c r="O448" i="15"/>
  <c r="X447" i="15"/>
  <c r="W447" i="15"/>
  <c r="U447" i="15"/>
  <c r="S447" i="15"/>
  <c r="Z447" i="15" s="1"/>
  <c r="Q447" i="15"/>
  <c r="O447" i="15"/>
  <c r="X446" i="15"/>
  <c r="W446" i="15"/>
  <c r="U446" i="15"/>
  <c r="S446" i="15"/>
  <c r="Z446" i="15" s="1"/>
  <c r="Q446" i="15"/>
  <c r="O446" i="15"/>
  <c r="X445" i="15"/>
  <c r="W445" i="15"/>
  <c r="U445" i="15"/>
  <c r="S445" i="15"/>
  <c r="Z445" i="15" s="1"/>
  <c r="Q445" i="15"/>
  <c r="O445" i="15"/>
  <c r="X444" i="15"/>
  <c r="W444" i="15"/>
  <c r="U444" i="15"/>
  <c r="S444" i="15"/>
  <c r="Z444" i="15" s="1"/>
  <c r="Q444" i="15"/>
  <c r="O444" i="15"/>
  <c r="X443" i="15"/>
  <c r="W443" i="15"/>
  <c r="U443" i="15"/>
  <c r="S443" i="15"/>
  <c r="Z443" i="15" s="1"/>
  <c r="Q443" i="15"/>
  <c r="O443" i="15"/>
  <c r="X442" i="15"/>
  <c r="W442" i="15"/>
  <c r="U442" i="15"/>
  <c r="S442" i="15"/>
  <c r="Z442" i="15" s="1"/>
  <c r="Q442" i="15"/>
  <c r="O442" i="15"/>
  <c r="X441" i="15"/>
  <c r="W441" i="15"/>
  <c r="U441" i="15"/>
  <c r="S441" i="15"/>
  <c r="Z441" i="15" s="1"/>
  <c r="Q441" i="15"/>
  <c r="O441" i="15"/>
  <c r="X440" i="15"/>
  <c r="W440" i="15"/>
  <c r="U440" i="15"/>
  <c r="S440" i="15"/>
  <c r="Z440" i="15" s="1"/>
  <c r="Q440" i="15"/>
  <c r="O440" i="15"/>
  <c r="X439" i="15"/>
  <c r="W439" i="15"/>
  <c r="U439" i="15"/>
  <c r="S439" i="15"/>
  <c r="Z439" i="15" s="1"/>
  <c r="Q439" i="15"/>
  <c r="O439" i="15"/>
  <c r="X438" i="15"/>
  <c r="W438" i="15"/>
  <c r="U438" i="15"/>
  <c r="S438" i="15"/>
  <c r="Z438" i="15" s="1"/>
  <c r="Q438" i="15"/>
  <c r="O438" i="15"/>
  <c r="X437" i="15"/>
  <c r="W437" i="15"/>
  <c r="U437" i="15"/>
  <c r="S437" i="15"/>
  <c r="Z437" i="15" s="1"/>
  <c r="Q437" i="15"/>
  <c r="O437" i="15"/>
  <c r="X436" i="15"/>
  <c r="W436" i="15"/>
  <c r="U436" i="15"/>
  <c r="S436" i="15"/>
  <c r="Z436" i="15" s="1"/>
  <c r="Q436" i="15"/>
  <c r="O436" i="15"/>
  <c r="X435" i="15"/>
  <c r="W435" i="15"/>
  <c r="U435" i="15"/>
  <c r="S435" i="15"/>
  <c r="Z435" i="15" s="1"/>
  <c r="Q435" i="15"/>
  <c r="O435" i="15"/>
  <c r="X434" i="15"/>
  <c r="W434" i="15"/>
  <c r="U434" i="15"/>
  <c r="S434" i="15"/>
  <c r="Z434" i="15" s="1"/>
  <c r="Q434" i="15"/>
  <c r="O434" i="15"/>
  <c r="X433" i="15"/>
  <c r="W433" i="15"/>
  <c r="U433" i="15"/>
  <c r="S433" i="15"/>
  <c r="Z433" i="15" s="1"/>
  <c r="Q433" i="15"/>
  <c r="O433" i="15"/>
  <c r="X432" i="15"/>
  <c r="W432" i="15"/>
  <c r="U432" i="15"/>
  <c r="S432" i="15"/>
  <c r="Z432" i="15" s="1"/>
  <c r="Q432" i="15"/>
  <c r="O432" i="15"/>
  <c r="X431" i="15"/>
  <c r="W431" i="15"/>
  <c r="U431" i="15"/>
  <c r="S431" i="15"/>
  <c r="Z431" i="15" s="1"/>
  <c r="Q431" i="15"/>
  <c r="O431" i="15"/>
  <c r="X430" i="15"/>
  <c r="W430" i="15"/>
  <c r="U430" i="15"/>
  <c r="S430" i="15"/>
  <c r="Z430" i="15" s="1"/>
  <c r="Q430" i="15"/>
  <c r="O430" i="15"/>
  <c r="X429" i="15"/>
  <c r="W429" i="15"/>
  <c r="U429" i="15"/>
  <c r="S429" i="15"/>
  <c r="Z429" i="15" s="1"/>
  <c r="Q429" i="15"/>
  <c r="O429" i="15"/>
  <c r="X428" i="15"/>
  <c r="W428" i="15"/>
  <c r="U428" i="15"/>
  <c r="S428" i="15"/>
  <c r="Z428" i="15" s="1"/>
  <c r="Q428" i="15"/>
  <c r="O428" i="15"/>
  <c r="X427" i="15"/>
  <c r="W427" i="15"/>
  <c r="U427" i="15"/>
  <c r="S427" i="15"/>
  <c r="Z427" i="15" s="1"/>
  <c r="Q427" i="15"/>
  <c r="O427" i="15"/>
  <c r="X426" i="15"/>
  <c r="W426" i="15"/>
  <c r="U426" i="15"/>
  <c r="S426" i="15"/>
  <c r="Z426" i="15" s="1"/>
  <c r="Q426" i="15"/>
  <c r="O426" i="15"/>
  <c r="X425" i="15"/>
  <c r="W425" i="15"/>
  <c r="U425" i="15"/>
  <c r="S425" i="15"/>
  <c r="Z425" i="15" s="1"/>
  <c r="Q425" i="15"/>
  <c r="O425" i="15"/>
  <c r="X424" i="15"/>
  <c r="W424" i="15"/>
  <c r="U424" i="15"/>
  <c r="S424" i="15"/>
  <c r="Z424" i="15" s="1"/>
  <c r="Q424" i="15"/>
  <c r="O424" i="15"/>
  <c r="X423" i="15"/>
  <c r="W423" i="15"/>
  <c r="U423" i="15"/>
  <c r="S423" i="15"/>
  <c r="Z423" i="15" s="1"/>
  <c r="Q423" i="15"/>
  <c r="O423" i="15"/>
  <c r="X422" i="15"/>
  <c r="W422" i="15"/>
  <c r="U422" i="15"/>
  <c r="S422" i="15"/>
  <c r="Z422" i="15" s="1"/>
  <c r="Q422" i="15"/>
  <c r="O422" i="15"/>
  <c r="X421" i="15"/>
  <c r="W421" i="15"/>
  <c r="U421" i="15"/>
  <c r="S421" i="15"/>
  <c r="Z421" i="15" s="1"/>
  <c r="Q421" i="15"/>
  <c r="O421" i="15"/>
  <c r="X420" i="15"/>
  <c r="W420" i="15"/>
  <c r="U420" i="15"/>
  <c r="S420" i="15"/>
  <c r="Z420" i="15" s="1"/>
  <c r="Q420" i="15"/>
  <c r="O420" i="15"/>
  <c r="X419" i="15"/>
  <c r="W419" i="15"/>
  <c r="U419" i="15"/>
  <c r="S419" i="15"/>
  <c r="Z419" i="15" s="1"/>
  <c r="Q419" i="15"/>
  <c r="O419" i="15"/>
  <c r="X418" i="15"/>
  <c r="W418" i="15"/>
  <c r="U418" i="15"/>
  <c r="S418" i="15"/>
  <c r="Z418" i="15" s="1"/>
  <c r="Q418" i="15"/>
  <c r="O418" i="15"/>
  <c r="X417" i="15"/>
  <c r="W417" i="15"/>
  <c r="U417" i="15"/>
  <c r="S417" i="15"/>
  <c r="Z417" i="15" s="1"/>
  <c r="Q417" i="15"/>
  <c r="O417" i="15"/>
  <c r="X416" i="15"/>
  <c r="W416" i="15"/>
  <c r="U416" i="15"/>
  <c r="S416" i="15"/>
  <c r="Z416" i="15" s="1"/>
  <c r="Q416" i="15"/>
  <c r="O416" i="15"/>
  <c r="X415" i="15"/>
  <c r="W415" i="15"/>
  <c r="U415" i="15"/>
  <c r="S415" i="15"/>
  <c r="Z415" i="15" s="1"/>
  <c r="Q415" i="15"/>
  <c r="O415" i="15"/>
  <c r="X414" i="15"/>
  <c r="W414" i="15"/>
  <c r="U414" i="15"/>
  <c r="S414" i="15"/>
  <c r="Z414" i="15" s="1"/>
  <c r="Q414" i="15"/>
  <c r="O414" i="15"/>
  <c r="X413" i="15"/>
  <c r="W413" i="15"/>
  <c r="U413" i="15"/>
  <c r="S413" i="15"/>
  <c r="Z413" i="15" s="1"/>
  <c r="Q413" i="15"/>
  <c r="O413" i="15"/>
  <c r="X412" i="15"/>
  <c r="W412" i="15"/>
  <c r="U412" i="15"/>
  <c r="S412" i="15"/>
  <c r="Z412" i="15" s="1"/>
  <c r="Q412" i="15"/>
  <c r="O412" i="15"/>
  <c r="X411" i="15"/>
  <c r="W411" i="15"/>
  <c r="U411" i="15"/>
  <c r="S411" i="15"/>
  <c r="Z411" i="15" s="1"/>
  <c r="Q411" i="15"/>
  <c r="O411" i="15"/>
  <c r="X410" i="15"/>
  <c r="W410" i="15"/>
  <c r="U410" i="15"/>
  <c r="S410" i="15"/>
  <c r="Z410" i="15" s="1"/>
  <c r="Q410" i="15"/>
  <c r="O410" i="15"/>
  <c r="X409" i="15"/>
  <c r="W409" i="15"/>
  <c r="U409" i="15"/>
  <c r="S409" i="15"/>
  <c r="Z409" i="15" s="1"/>
  <c r="Q409" i="15"/>
  <c r="O409" i="15"/>
  <c r="X408" i="15"/>
  <c r="W408" i="15"/>
  <c r="U408" i="15"/>
  <c r="S408" i="15"/>
  <c r="Z408" i="15" s="1"/>
  <c r="Q408" i="15"/>
  <c r="O408" i="15"/>
  <c r="X407" i="15"/>
  <c r="W407" i="15"/>
  <c r="U407" i="15"/>
  <c r="S407" i="15"/>
  <c r="Z407" i="15" s="1"/>
  <c r="Q407" i="15"/>
  <c r="O407" i="15"/>
  <c r="X406" i="15"/>
  <c r="W406" i="15"/>
  <c r="U406" i="15"/>
  <c r="S406" i="15"/>
  <c r="Z406" i="15" s="1"/>
  <c r="Q406" i="15"/>
  <c r="O406" i="15"/>
  <c r="X405" i="15"/>
  <c r="W405" i="15"/>
  <c r="U405" i="15"/>
  <c r="S405" i="15"/>
  <c r="Z405" i="15" s="1"/>
  <c r="Q405" i="15"/>
  <c r="O405" i="15"/>
  <c r="X404" i="15"/>
  <c r="W404" i="15"/>
  <c r="U404" i="15"/>
  <c r="S404" i="15"/>
  <c r="Z404" i="15" s="1"/>
  <c r="Q404" i="15"/>
  <c r="O404" i="15"/>
  <c r="X403" i="15"/>
  <c r="W403" i="15"/>
  <c r="U403" i="15"/>
  <c r="S403" i="15"/>
  <c r="Z403" i="15" s="1"/>
  <c r="Q403" i="15"/>
  <c r="O403" i="15"/>
  <c r="X402" i="15"/>
  <c r="W402" i="15"/>
  <c r="U402" i="15"/>
  <c r="S402" i="15"/>
  <c r="Z402" i="15" s="1"/>
  <c r="Q402" i="15"/>
  <c r="O402" i="15"/>
  <c r="X401" i="15"/>
  <c r="W401" i="15"/>
  <c r="U401" i="15"/>
  <c r="S401" i="15"/>
  <c r="Z401" i="15" s="1"/>
  <c r="Q401" i="15"/>
  <c r="O401" i="15"/>
  <c r="X400" i="15"/>
  <c r="W400" i="15"/>
  <c r="U400" i="15"/>
  <c r="S400" i="15"/>
  <c r="Z400" i="15" s="1"/>
  <c r="Q400" i="15"/>
  <c r="O400" i="15"/>
  <c r="X399" i="15"/>
  <c r="W399" i="15"/>
  <c r="U399" i="15"/>
  <c r="S399" i="15"/>
  <c r="Z399" i="15" s="1"/>
  <c r="Q399" i="15"/>
  <c r="O399" i="15"/>
  <c r="X398" i="15"/>
  <c r="W398" i="15"/>
  <c r="U398" i="15"/>
  <c r="S398" i="15"/>
  <c r="Z398" i="15" s="1"/>
  <c r="Q398" i="15"/>
  <c r="O398" i="15"/>
  <c r="X397" i="15"/>
  <c r="W397" i="15"/>
  <c r="U397" i="15"/>
  <c r="S397" i="15"/>
  <c r="Z397" i="15" s="1"/>
  <c r="Q397" i="15"/>
  <c r="O397" i="15"/>
  <c r="X396" i="15"/>
  <c r="W396" i="15"/>
  <c r="U396" i="15"/>
  <c r="S396" i="15"/>
  <c r="Z396" i="15" s="1"/>
  <c r="Q396" i="15"/>
  <c r="O396" i="15"/>
  <c r="X395" i="15"/>
  <c r="W395" i="15"/>
  <c r="U395" i="15"/>
  <c r="S395" i="15"/>
  <c r="Z395" i="15" s="1"/>
  <c r="Q395" i="15"/>
  <c r="O395" i="15"/>
  <c r="X394" i="15"/>
  <c r="W394" i="15"/>
  <c r="U394" i="15"/>
  <c r="S394" i="15"/>
  <c r="Z394" i="15" s="1"/>
  <c r="Q394" i="15"/>
  <c r="O394" i="15"/>
  <c r="X393" i="15"/>
  <c r="W393" i="15"/>
  <c r="U393" i="15"/>
  <c r="S393" i="15"/>
  <c r="Z393" i="15" s="1"/>
  <c r="Q393" i="15"/>
  <c r="O393" i="15"/>
  <c r="X392" i="15"/>
  <c r="W392" i="15"/>
  <c r="U392" i="15"/>
  <c r="S392" i="15"/>
  <c r="Z392" i="15" s="1"/>
  <c r="Q392" i="15"/>
  <c r="O392" i="15"/>
  <c r="X391" i="15"/>
  <c r="W391" i="15"/>
  <c r="U391" i="15"/>
  <c r="S391" i="15"/>
  <c r="Z391" i="15" s="1"/>
  <c r="Q391" i="15"/>
  <c r="O391" i="15"/>
  <c r="X390" i="15"/>
  <c r="W390" i="15"/>
  <c r="U390" i="15"/>
  <c r="S390" i="15"/>
  <c r="Z390" i="15" s="1"/>
  <c r="Q390" i="15"/>
  <c r="O390" i="15"/>
  <c r="X389" i="15"/>
  <c r="W389" i="15"/>
  <c r="U389" i="15"/>
  <c r="S389" i="15"/>
  <c r="Z389" i="15" s="1"/>
  <c r="Q389" i="15"/>
  <c r="O389" i="15"/>
  <c r="X388" i="15"/>
  <c r="W388" i="15"/>
  <c r="U388" i="15"/>
  <c r="S388" i="15"/>
  <c r="Z388" i="15" s="1"/>
  <c r="Q388" i="15"/>
  <c r="O388" i="15"/>
  <c r="X387" i="15"/>
  <c r="W387" i="15"/>
  <c r="U387" i="15"/>
  <c r="S387" i="15"/>
  <c r="Z387" i="15" s="1"/>
  <c r="Q387" i="15"/>
  <c r="O387" i="15"/>
  <c r="X386" i="15"/>
  <c r="W386" i="15"/>
  <c r="U386" i="15"/>
  <c r="S386" i="15"/>
  <c r="Z386" i="15" s="1"/>
  <c r="Q386" i="15"/>
  <c r="O386" i="15"/>
  <c r="X385" i="15"/>
  <c r="W385" i="15"/>
  <c r="U385" i="15"/>
  <c r="S385" i="15"/>
  <c r="Z385" i="15" s="1"/>
  <c r="Q385" i="15"/>
  <c r="O385" i="15"/>
  <c r="X384" i="15"/>
  <c r="W384" i="15"/>
  <c r="U384" i="15"/>
  <c r="S384" i="15"/>
  <c r="Z384" i="15" s="1"/>
  <c r="Q384" i="15"/>
  <c r="O384" i="15"/>
  <c r="X383" i="15"/>
  <c r="W383" i="15"/>
  <c r="U383" i="15"/>
  <c r="S383" i="15"/>
  <c r="Z383" i="15" s="1"/>
  <c r="Q383" i="15"/>
  <c r="O383" i="15"/>
  <c r="X382" i="15"/>
  <c r="W382" i="15"/>
  <c r="U382" i="15"/>
  <c r="S382" i="15"/>
  <c r="Z382" i="15" s="1"/>
  <c r="Q382" i="15"/>
  <c r="O382" i="15"/>
  <c r="X381" i="15"/>
  <c r="W381" i="15"/>
  <c r="U381" i="15"/>
  <c r="S381" i="15"/>
  <c r="Z381" i="15" s="1"/>
  <c r="Q381" i="15"/>
  <c r="O381" i="15"/>
  <c r="X380" i="15"/>
  <c r="W380" i="15"/>
  <c r="U380" i="15"/>
  <c r="S380" i="15"/>
  <c r="Z380" i="15" s="1"/>
  <c r="Q380" i="15"/>
  <c r="O380" i="15"/>
  <c r="X379" i="15"/>
  <c r="W379" i="15"/>
  <c r="U379" i="15"/>
  <c r="S379" i="15"/>
  <c r="Z379" i="15" s="1"/>
  <c r="Q379" i="15"/>
  <c r="O379" i="15"/>
  <c r="X378" i="15"/>
  <c r="W378" i="15"/>
  <c r="U378" i="15"/>
  <c r="S378" i="15"/>
  <c r="Z378" i="15" s="1"/>
  <c r="Q378" i="15"/>
  <c r="O378" i="15"/>
  <c r="X377" i="15"/>
  <c r="W377" i="15"/>
  <c r="U377" i="15"/>
  <c r="S377" i="15"/>
  <c r="Z377" i="15" s="1"/>
  <c r="Q377" i="15"/>
  <c r="O377" i="15"/>
  <c r="X376" i="15"/>
  <c r="W376" i="15"/>
  <c r="U376" i="15"/>
  <c r="S376" i="15"/>
  <c r="Z376" i="15" s="1"/>
  <c r="Q376" i="15"/>
  <c r="O376" i="15"/>
  <c r="X375" i="15"/>
  <c r="W375" i="15"/>
  <c r="U375" i="15"/>
  <c r="S375" i="15"/>
  <c r="Z375" i="15" s="1"/>
  <c r="Q375" i="15"/>
  <c r="O375" i="15"/>
  <c r="X374" i="15"/>
  <c r="W374" i="15"/>
  <c r="U374" i="15"/>
  <c r="S374" i="15"/>
  <c r="Z374" i="15" s="1"/>
  <c r="Q374" i="15"/>
  <c r="O374" i="15"/>
  <c r="X373" i="15"/>
  <c r="W373" i="15"/>
  <c r="U373" i="15"/>
  <c r="S373" i="15"/>
  <c r="Z373" i="15" s="1"/>
  <c r="Q373" i="15"/>
  <c r="O373" i="15"/>
  <c r="X372" i="15"/>
  <c r="W372" i="15"/>
  <c r="U372" i="15"/>
  <c r="S372" i="15"/>
  <c r="Z372" i="15" s="1"/>
  <c r="Q372" i="15"/>
  <c r="O372" i="15"/>
  <c r="X371" i="15"/>
  <c r="W371" i="15"/>
  <c r="U371" i="15"/>
  <c r="S371" i="15"/>
  <c r="Z371" i="15" s="1"/>
  <c r="Q371" i="15"/>
  <c r="O371" i="15"/>
  <c r="X370" i="15"/>
  <c r="W370" i="15"/>
  <c r="U370" i="15"/>
  <c r="S370" i="15"/>
  <c r="Z370" i="15" s="1"/>
  <c r="Q370" i="15"/>
  <c r="O370" i="15"/>
  <c r="X369" i="15"/>
  <c r="W369" i="15"/>
  <c r="U369" i="15"/>
  <c r="S369" i="15"/>
  <c r="Z369" i="15" s="1"/>
  <c r="Q369" i="15"/>
  <c r="O369" i="15"/>
  <c r="X368" i="15"/>
  <c r="W368" i="15"/>
  <c r="U368" i="15"/>
  <c r="S368" i="15"/>
  <c r="Z368" i="15" s="1"/>
  <c r="Q368" i="15"/>
  <c r="O368" i="15"/>
  <c r="X367" i="15"/>
  <c r="W367" i="15"/>
  <c r="U367" i="15"/>
  <c r="S367" i="15"/>
  <c r="Z367" i="15" s="1"/>
  <c r="Q367" i="15"/>
  <c r="O367" i="15"/>
  <c r="X366" i="15"/>
  <c r="W366" i="15"/>
  <c r="U366" i="15"/>
  <c r="S366" i="15"/>
  <c r="Z366" i="15" s="1"/>
  <c r="Q366" i="15"/>
  <c r="O366" i="15"/>
  <c r="X365" i="15"/>
  <c r="W365" i="15"/>
  <c r="U365" i="15"/>
  <c r="S365" i="15"/>
  <c r="Z365" i="15" s="1"/>
  <c r="Q365" i="15"/>
  <c r="O365" i="15"/>
  <c r="X364" i="15"/>
  <c r="W364" i="15"/>
  <c r="U364" i="15"/>
  <c r="S364" i="15"/>
  <c r="Z364" i="15" s="1"/>
  <c r="Q364" i="15"/>
  <c r="O364" i="15"/>
  <c r="X363" i="15"/>
  <c r="W363" i="15"/>
  <c r="U363" i="15"/>
  <c r="S363" i="15"/>
  <c r="Z363" i="15" s="1"/>
  <c r="Q363" i="15"/>
  <c r="O363" i="15"/>
  <c r="X362" i="15"/>
  <c r="W362" i="15"/>
  <c r="U362" i="15"/>
  <c r="S362" i="15"/>
  <c r="Z362" i="15" s="1"/>
  <c r="Q362" i="15"/>
  <c r="O362" i="15"/>
  <c r="X361" i="15"/>
  <c r="W361" i="15"/>
  <c r="U361" i="15"/>
  <c r="S361" i="15"/>
  <c r="Z361" i="15" s="1"/>
  <c r="Q361" i="15"/>
  <c r="O361" i="15"/>
  <c r="X360" i="15"/>
  <c r="W360" i="15"/>
  <c r="U360" i="15"/>
  <c r="S360" i="15"/>
  <c r="Z360" i="15" s="1"/>
  <c r="Q360" i="15"/>
  <c r="O360" i="15"/>
  <c r="X359" i="15"/>
  <c r="W359" i="15"/>
  <c r="U359" i="15"/>
  <c r="S359" i="15"/>
  <c r="Z359" i="15" s="1"/>
  <c r="Q359" i="15"/>
  <c r="O359" i="15"/>
  <c r="X358" i="15"/>
  <c r="W358" i="15"/>
  <c r="U358" i="15"/>
  <c r="S358" i="15"/>
  <c r="Z358" i="15" s="1"/>
  <c r="Q358" i="15"/>
  <c r="O358" i="15"/>
  <c r="X357" i="15"/>
  <c r="W357" i="15"/>
  <c r="U357" i="15"/>
  <c r="S357" i="15"/>
  <c r="Z357" i="15" s="1"/>
  <c r="Q357" i="15"/>
  <c r="O357" i="15"/>
  <c r="Z356" i="15"/>
  <c r="X356" i="15"/>
  <c r="U356" i="15"/>
  <c r="S356" i="15"/>
  <c r="Q356" i="15"/>
  <c r="O356" i="15"/>
  <c r="X355" i="15"/>
  <c r="U355" i="15"/>
  <c r="S355" i="15"/>
  <c r="Z355" i="15" s="1"/>
  <c r="Q355" i="15"/>
  <c r="O355" i="15"/>
  <c r="Z354" i="15"/>
  <c r="X354" i="15"/>
  <c r="U354" i="15"/>
  <c r="S354" i="15"/>
  <c r="Q354" i="15"/>
  <c r="O354" i="15"/>
  <c r="X353" i="15"/>
  <c r="U353" i="15"/>
  <c r="S353" i="15"/>
  <c r="Z353" i="15" s="1"/>
  <c r="Q353" i="15"/>
  <c r="O353" i="15"/>
  <c r="X352" i="15"/>
  <c r="W352" i="15"/>
  <c r="U352" i="15"/>
  <c r="S352" i="15"/>
  <c r="Z352" i="15" s="1"/>
  <c r="Q352" i="15"/>
  <c r="O352" i="15"/>
  <c r="X351" i="15"/>
  <c r="W351" i="15"/>
  <c r="U351" i="15"/>
  <c r="S351" i="15"/>
  <c r="Z351" i="15" s="1"/>
  <c r="Q351" i="15"/>
  <c r="O351" i="15"/>
  <c r="X350" i="15"/>
  <c r="W350" i="15"/>
  <c r="U350" i="15"/>
  <c r="S350" i="15"/>
  <c r="Z350" i="15" s="1"/>
  <c r="Q350" i="15"/>
  <c r="O350" i="15"/>
  <c r="X349" i="15"/>
  <c r="W349" i="15"/>
  <c r="U349" i="15"/>
  <c r="S349" i="15"/>
  <c r="Z349" i="15" s="1"/>
  <c r="Q349" i="15"/>
  <c r="O349" i="15"/>
  <c r="X348" i="15"/>
  <c r="W348" i="15"/>
  <c r="U348" i="15"/>
  <c r="S348" i="15"/>
  <c r="Z348" i="15" s="1"/>
  <c r="Q348" i="15"/>
  <c r="O348" i="15"/>
  <c r="X347" i="15"/>
  <c r="W347" i="15"/>
  <c r="U347" i="15"/>
  <c r="S347" i="15"/>
  <c r="Z347" i="15" s="1"/>
  <c r="Q347" i="15"/>
  <c r="O347" i="15"/>
  <c r="X346" i="15"/>
  <c r="W346" i="15"/>
  <c r="U346" i="15"/>
  <c r="S346" i="15"/>
  <c r="Z346" i="15" s="1"/>
  <c r="Q346" i="15"/>
  <c r="O346" i="15"/>
  <c r="X345" i="15"/>
  <c r="W345" i="15"/>
  <c r="U345" i="15"/>
  <c r="S345" i="15"/>
  <c r="Z345" i="15" s="1"/>
  <c r="Q345" i="15"/>
  <c r="O345" i="15"/>
  <c r="X344" i="15"/>
  <c r="W344" i="15"/>
  <c r="U344" i="15"/>
  <c r="S344" i="15"/>
  <c r="Z344" i="15" s="1"/>
  <c r="Q344" i="15"/>
  <c r="O344" i="15"/>
  <c r="X343" i="15"/>
  <c r="W343" i="15"/>
  <c r="U343" i="15"/>
  <c r="S343" i="15"/>
  <c r="Z343" i="15" s="1"/>
  <c r="Q343" i="15"/>
  <c r="O343" i="15"/>
  <c r="X342" i="15"/>
  <c r="W342" i="15"/>
  <c r="U342" i="15"/>
  <c r="S342" i="15"/>
  <c r="Z342" i="15" s="1"/>
  <c r="Q342" i="15"/>
  <c r="O342" i="15"/>
  <c r="X341" i="15"/>
  <c r="W341" i="15"/>
  <c r="U341" i="15"/>
  <c r="S341" i="15"/>
  <c r="Z341" i="15" s="1"/>
  <c r="Q341" i="15"/>
  <c r="O341" i="15"/>
  <c r="X340" i="15"/>
  <c r="W340" i="15"/>
  <c r="U340" i="15"/>
  <c r="S340" i="15"/>
  <c r="Z340" i="15" s="1"/>
  <c r="Q340" i="15"/>
  <c r="O340" i="15"/>
  <c r="X339" i="15"/>
  <c r="W339" i="15"/>
  <c r="U339" i="15"/>
  <c r="S339" i="15"/>
  <c r="Z339" i="15" s="1"/>
  <c r="Q339" i="15"/>
  <c r="O339" i="15"/>
  <c r="X338" i="15"/>
  <c r="W338" i="15"/>
  <c r="U338" i="15"/>
  <c r="S338" i="15"/>
  <c r="Z338" i="15" s="1"/>
  <c r="Q338" i="15"/>
  <c r="O338" i="15"/>
  <c r="X337" i="15"/>
  <c r="W337" i="15"/>
  <c r="U337" i="15"/>
  <c r="S337" i="15"/>
  <c r="Z337" i="15" s="1"/>
  <c r="Q337" i="15"/>
  <c r="O337" i="15"/>
  <c r="X336" i="15"/>
  <c r="W336" i="15"/>
  <c r="U336" i="15"/>
  <c r="S336" i="15"/>
  <c r="Z336" i="15" s="1"/>
  <c r="Q336" i="15"/>
  <c r="O336" i="15"/>
  <c r="X335" i="15"/>
  <c r="W335" i="15"/>
  <c r="U335" i="15"/>
  <c r="S335" i="15"/>
  <c r="Z335" i="15" s="1"/>
  <c r="Q335" i="15"/>
  <c r="O335" i="15"/>
  <c r="X334" i="15"/>
  <c r="W334" i="15"/>
  <c r="U334" i="15"/>
  <c r="S334" i="15"/>
  <c r="Z334" i="15" s="1"/>
  <c r="Q334" i="15"/>
  <c r="O334" i="15"/>
  <c r="X333" i="15"/>
  <c r="W333" i="15"/>
  <c r="U333" i="15"/>
  <c r="S333" i="15"/>
  <c r="Z333" i="15" s="1"/>
  <c r="Q333" i="15"/>
  <c r="O333" i="15"/>
  <c r="X332" i="15"/>
  <c r="W332" i="15"/>
  <c r="U332" i="15"/>
  <c r="S332" i="15"/>
  <c r="Z332" i="15" s="1"/>
  <c r="Q332" i="15"/>
  <c r="O332" i="15"/>
  <c r="X331" i="15"/>
  <c r="W331" i="15"/>
  <c r="U331" i="15"/>
  <c r="S331" i="15"/>
  <c r="Z331" i="15" s="1"/>
  <c r="Q331" i="15"/>
  <c r="O331" i="15"/>
  <c r="X330" i="15"/>
  <c r="W330" i="15"/>
  <c r="U330" i="15"/>
  <c r="S330" i="15"/>
  <c r="Z330" i="15" s="1"/>
  <c r="Q330" i="15"/>
  <c r="O330" i="15"/>
  <c r="X329" i="15"/>
  <c r="W329" i="15"/>
  <c r="U329" i="15"/>
  <c r="S329" i="15"/>
  <c r="Z329" i="15" s="1"/>
  <c r="Q329" i="15"/>
  <c r="O329" i="15"/>
  <c r="X328" i="15"/>
  <c r="W328" i="15"/>
  <c r="U328" i="15"/>
  <c r="S328" i="15"/>
  <c r="Z328" i="15" s="1"/>
  <c r="Q328" i="15"/>
  <c r="O328" i="15"/>
  <c r="X327" i="15"/>
  <c r="W327" i="15"/>
  <c r="U327" i="15"/>
  <c r="S327" i="15"/>
  <c r="Z327" i="15" s="1"/>
  <c r="Q327" i="15"/>
  <c r="O327" i="15"/>
  <c r="X326" i="15"/>
  <c r="W326" i="15"/>
  <c r="U326" i="15"/>
  <c r="S326" i="15"/>
  <c r="Z326" i="15" s="1"/>
  <c r="Q326" i="15"/>
  <c r="O326" i="15"/>
  <c r="X325" i="15"/>
  <c r="W325" i="15"/>
  <c r="U325" i="15"/>
  <c r="S325" i="15"/>
  <c r="Z325" i="15" s="1"/>
  <c r="Q325" i="15"/>
  <c r="O325" i="15"/>
  <c r="X324" i="15"/>
  <c r="W324" i="15"/>
  <c r="U324" i="15"/>
  <c r="S324" i="15"/>
  <c r="Z324" i="15" s="1"/>
  <c r="Q324" i="15"/>
  <c r="O324" i="15"/>
  <c r="X323" i="15"/>
  <c r="W323" i="15"/>
  <c r="U323" i="15"/>
  <c r="S323" i="15"/>
  <c r="Z323" i="15" s="1"/>
  <c r="Q323" i="15"/>
  <c r="O323" i="15"/>
  <c r="X322" i="15"/>
  <c r="W322" i="15"/>
  <c r="U322" i="15"/>
  <c r="S322" i="15"/>
  <c r="Z322" i="15" s="1"/>
  <c r="Q322" i="15"/>
  <c r="O322" i="15"/>
  <c r="X321" i="15"/>
  <c r="W321" i="15"/>
  <c r="U321" i="15"/>
  <c r="S321" i="15"/>
  <c r="Z321" i="15" s="1"/>
  <c r="Q321" i="15"/>
  <c r="O321" i="15"/>
  <c r="X320" i="15"/>
  <c r="W320" i="15"/>
  <c r="U320" i="15"/>
  <c r="S320" i="15"/>
  <c r="Z320" i="15" s="1"/>
  <c r="Q320" i="15"/>
  <c r="O320" i="15"/>
  <c r="X319" i="15"/>
  <c r="W319" i="15"/>
  <c r="U319" i="15"/>
  <c r="S319" i="15"/>
  <c r="Z319" i="15" s="1"/>
  <c r="Q319" i="15"/>
  <c r="O319" i="15"/>
  <c r="X318" i="15"/>
  <c r="W318" i="15"/>
  <c r="U318" i="15"/>
  <c r="S318" i="15"/>
  <c r="Z318" i="15" s="1"/>
  <c r="Q318" i="15"/>
  <c r="O318" i="15"/>
  <c r="X317" i="15"/>
  <c r="W317" i="15"/>
  <c r="U317" i="15"/>
  <c r="S317" i="15"/>
  <c r="Z317" i="15" s="1"/>
  <c r="Q317" i="15"/>
  <c r="O317" i="15"/>
  <c r="X316" i="15"/>
  <c r="W316" i="15"/>
  <c r="U316" i="15"/>
  <c r="S316" i="15"/>
  <c r="Z316" i="15" s="1"/>
  <c r="Q316" i="15"/>
  <c r="O316" i="15"/>
  <c r="X315" i="15"/>
  <c r="W315" i="15"/>
  <c r="U315" i="15"/>
  <c r="S315" i="15"/>
  <c r="Z315" i="15" s="1"/>
  <c r="Q315" i="15"/>
  <c r="O315" i="15"/>
  <c r="X314" i="15"/>
  <c r="W314" i="15"/>
  <c r="U314" i="15"/>
  <c r="S314" i="15"/>
  <c r="Z314" i="15" s="1"/>
  <c r="Q314" i="15"/>
  <c r="O314" i="15"/>
  <c r="X313" i="15"/>
  <c r="W313" i="15"/>
  <c r="U313" i="15"/>
  <c r="S313" i="15"/>
  <c r="Z313" i="15" s="1"/>
  <c r="Q313" i="15"/>
  <c r="O313" i="15"/>
  <c r="X312" i="15"/>
  <c r="W312" i="15"/>
  <c r="U312" i="15"/>
  <c r="S312" i="15"/>
  <c r="Z312" i="15" s="1"/>
  <c r="Q312" i="15"/>
  <c r="O312" i="15"/>
  <c r="X311" i="15"/>
  <c r="W311" i="15"/>
  <c r="U311" i="15"/>
  <c r="S311" i="15"/>
  <c r="Z311" i="15" s="1"/>
  <c r="Q311" i="15"/>
  <c r="O311" i="15"/>
  <c r="X310" i="15"/>
  <c r="W310" i="15"/>
  <c r="U310" i="15"/>
  <c r="S310" i="15"/>
  <c r="Z310" i="15" s="1"/>
  <c r="Q310" i="15"/>
  <c r="O310" i="15"/>
  <c r="X309" i="15"/>
  <c r="W309" i="15"/>
  <c r="U309" i="15"/>
  <c r="S309" i="15"/>
  <c r="Z309" i="15" s="1"/>
  <c r="Q309" i="15"/>
  <c r="O309" i="15"/>
  <c r="X308" i="15"/>
  <c r="W308" i="15"/>
  <c r="U308" i="15"/>
  <c r="S308" i="15"/>
  <c r="Z308" i="15" s="1"/>
  <c r="Q308" i="15"/>
  <c r="O308" i="15"/>
  <c r="X307" i="15"/>
  <c r="W307" i="15"/>
  <c r="U307" i="15"/>
  <c r="S307" i="15"/>
  <c r="Z307" i="15" s="1"/>
  <c r="Q307" i="15"/>
  <c r="O307" i="15"/>
  <c r="X306" i="15"/>
  <c r="W306" i="15"/>
  <c r="U306" i="15"/>
  <c r="S306" i="15"/>
  <c r="Z306" i="15" s="1"/>
  <c r="Q306" i="15"/>
  <c r="O306" i="15"/>
  <c r="X305" i="15"/>
  <c r="W305" i="15"/>
  <c r="U305" i="15"/>
  <c r="S305" i="15"/>
  <c r="Z305" i="15" s="1"/>
  <c r="Q305" i="15"/>
  <c r="O305" i="15"/>
  <c r="X304" i="15"/>
  <c r="W304" i="15"/>
  <c r="U304" i="15"/>
  <c r="S304" i="15"/>
  <c r="Z304" i="15" s="1"/>
  <c r="Q304" i="15"/>
  <c r="O304" i="15"/>
  <c r="X303" i="15"/>
  <c r="W303" i="15"/>
  <c r="U303" i="15"/>
  <c r="S303" i="15"/>
  <c r="Z303" i="15" s="1"/>
  <c r="Q303" i="15"/>
  <c r="O303" i="15"/>
  <c r="X302" i="15"/>
  <c r="W302" i="15"/>
  <c r="U302" i="15"/>
  <c r="S302" i="15"/>
  <c r="Z302" i="15" s="1"/>
  <c r="Q302" i="15"/>
  <c r="O302" i="15"/>
  <c r="X301" i="15"/>
  <c r="W301" i="15"/>
  <c r="U301" i="15"/>
  <c r="S301" i="15"/>
  <c r="Z301" i="15" s="1"/>
  <c r="Q301" i="15"/>
  <c r="O301" i="15"/>
  <c r="X300" i="15"/>
  <c r="W300" i="15"/>
  <c r="U300" i="15"/>
  <c r="S300" i="15"/>
  <c r="Z300" i="15" s="1"/>
  <c r="Q300" i="15"/>
  <c r="O300" i="15"/>
  <c r="X299" i="15"/>
  <c r="W299" i="15"/>
  <c r="U299" i="15"/>
  <c r="S299" i="15"/>
  <c r="Z299" i="15" s="1"/>
  <c r="Q299" i="15"/>
  <c r="O299" i="15"/>
  <c r="X298" i="15"/>
  <c r="W298" i="15"/>
  <c r="U298" i="15"/>
  <c r="S298" i="15"/>
  <c r="Z298" i="15" s="1"/>
  <c r="Q298" i="15"/>
  <c r="O298" i="15"/>
  <c r="X297" i="15"/>
  <c r="W297" i="15"/>
  <c r="U297" i="15"/>
  <c r="S297" i="15"/>
  <c r="Z297" i="15" s="1"/>
  <c r="Q297" i="15"/>
  <c r="O297" i="15"/>
  <c r="X296" i="15"/>
  <c r="W296" i="15"/>
  <c r="U296" i="15"/>
  <c r="S296" i="15"/>
  <c r="Z296" i="15" s="1"/>
  <c r="Q296" i="15"/>
  <c r="O296" i="15"/>
  <c r="X295" i="15"/>
  <c r="W295" i="15"/>
  <c r="U295" i="15"/>
  <c r="S295" i="15"/>
  <c r="Z295" i="15" s="1"/>
  <c r="Q295" i="15"/>
  <c r="O295" i="15"/>
  <c r="X294" i="15"/>
  <c r="W294" i="15"/>
  <c r="U294" i="15"/>
  <c r="S294" i="15"/>
  <c r="Z294" i="15" s="1"/>
  <c r="Q294" i="15"/>
  <c r="O294" i="15"/>
  <c r="X293" i="15"/>
  <c r="W293" i="15"/>
  <c r="U293" i="15"/>
  <c r="S293" i="15"/>
  <c r="Z293" i="15" s="1"/>
  <c r="Q293" i="15"/>
  <c r="O293" i="15"/>
  <c r="X292" i="15"/>
  <c r="W292" i="15"/>
  <c r="U292" i="15"/>
  <c r="S292" i="15"/>
  <c r="Z292" i="15" s="1"/>
  <c r="Q292" i="15"/>
  <c r="O292" i="15"/>
  <c r="X291" i="15"/>
  <c r="W291" i="15"/>
  <c r="U291" i="15"/>
  <c r="S291" i="15"/>
  <c r="Z291" i="15" s="1"/>
  <c r="Q291" i="15"/>
  <c r="O291" i="15"/>
  <c r="X290" i="15"/>
  <c r="W290" i="15"/>
  <c r="U290" i="15"/>
  <c r="S290" i="15"/>
  <c r="Z290" i="15" s="1"/>
  <c r="Q290" i="15"/>
  <c r="O290" i="15"/>
  <c r="X289" i="15"/>
  <c r="W289" i="15"/>
  <c r="U289" i="15"/>
  <c r="S289" i="15"/>
  <c r="Z289" i="15" s="1"/>
  <c r="Q289" i="15"/>
  <c r="O289" i="15"/>
  <c r="X288" i="15"/>
  <c r="W288" i="15"/>
  <c r="U288" i="15"/>
  <c r="S288" i="15"/>
  <c r="Z288" i="15" s="1"/>
  <c r="Q288" i="15"/>
  <c r="O288" i="15"/>
  <c r="X287" i="15"/>
  <c r="W287" i="15"/>
  <c r="U287" i="15"/>
  <c r="S287" i="15"/>
  <c r="Z287" i="15" s="1"/>
  <c r="Q287" i="15"/>
  <c r="O287" i="15"/>
  <c r="X286" i="15"/>
  <c r="W286" i="15"/>
  <c r="U286" i="15"/>
  <c r="S286" i="15"/>
  <c r="Z286" i="15" s="1"/>
  <c r="Q286" i="15"/>
  <c r="O286" i="15"/>
  <c r="X285" i="15"/>
  <c r="W285" i="15"/>
  <c r="U285" i="15"/>
  <c r="S285" i="15"/>
  <c r="Z285" i="15" s="1"/>
  <c r="Q285" i="15"/>
  <c r="O285" i="15"/>
  <c r="X284" i="15"/>
  <c r="W284" i="15"/>
  <c r="U284" i="15"/>
  <c r="S284" i="15"/>
  <c r="Z284" i="15" s="1"/>
  <c r="Q284" i="15"/>
  <c r="O284" i="15"/>
  <c r="X283" i="15"/>
  <c r="W283" i="15"/>
  <c r="U283" i="15"/>
  <c r="S283" i="15"/>
  <c r="Z283" i="15" s="1"/>
  <c r="Q283" i="15"/>
  <c r="O283" i="15"/>
  <c r="X282" i="15"/>
  <c r="W282" i="15"/>
  <c r="U282" i="15"/>
  <c r="S282" i="15"/>
  <c r="Z282" i="15" s="1"/>
  <c r="Q282" i="15"/>
  <c r="O282" i="15"/>
  <c r="X281" i="15"/>
  <c r="W281" i="15"/>
  <c r="U281" i="15"/>
  <c r="S281" i="15"/>
  <c r="Z281" i="15" s="1"/>
  <c r="Q281" i="15"/>
  <c r="O281" i="15"/>
  <c r="X280" i="15"/>
  <c r="W280" i="15"/>
  <c r="U280" i="15"/>
  <c r="S280" i="15"/>
  <c r="Z280" i="15" s="1"/>
  <c r="Q280" i="15"/>
  <c r="O280" i="15"/>
  <c r="X279" i="15"/>
  <c r="W279" i="15"/>
  <c r="U279" i="15"/>
  <c r="S279" i="15"/>
  <c r="Z279" i="15" s="1"/>
  <c r="Q279" i="15"/>
  <c r="O279" i="15"/>
  <c r="X278" i="15"/>
  <c r="W278" i="15"/>
  <c r="U278" i="15"/>
  <c r="S278" i="15"/>
  <c r="Z278" i="15" s="1"/>
  <c r="Q278" i="15"/>
  <c r="O278" i="15"/>
  <c r="X277" i="15"/>
  <c r="W277" i="15"/>
  <c r="U277" i="15"/>
  <c r="S277" i="15"/>
  <c r="Z277" i="15" s="1"/>
  <c r="Q277" i="15"/>
  <c r="O277" i="15"/>
  <c r="X276" i="15"/>
  <c r="W276" i="15"/>
  <c r="U276" i="15"/>
  <c r="S276" i="15"/>
  <c r="Z276" i="15" s="1"/>
  <c r="Q276" i="15"/>
  <c r="O276" i="15"/>
  <c r="X275" i="15"/>
  <c r="W275" i="15"/>
  <c r="U275" i="15"/>
  <c r="S275" i="15"/>
  <c r="Z275" i="15" s="1"/>
  <c r="Q275" i="15"/>
  <c r="O275" i="15"/>
  <c r="X274" i="15"/>
  <c r="W274" i="15"/>
  <c r="U274" i="15"/>
  <c r="S274" i="15"/>
  <c r="Z274" i="15" s="1"/>
  <c r="Q274" i="15"/>
  <c r="O274" i="15"/>
  <c r="X273" i="15"/>
  <c r="W273" i="15"/>
  <c r="U273" i="15"/>
  <c r="S273" i="15"/>
  <c r="Z273" i="15" s="1"/>
  <c r="Q273" i="15"/>
  <c r="O273" i="15"/>
  <c r="X272" i="15"/>
  <c r="W272" i="15"/>
  <c r="U272" i="15"/>
  <c r="S272" i="15"/>
  <c r="Z272" i="15" s="1"/>
  <c r="Q272" i="15"/>
  <c r="O272" i="15"/>
  <c r="X271" i="15"/>
  <c r="W271" i="15"/>
  <c r="U271" i="15"/>
  <c r="S271" i="15"/>
  <c r="Z271" i="15" s="1"/>
  <c r="Q271" i="15"/>
  <c r="O271" i="15"/>
  <c r="X270" i="15"/>
  <c r="W270" i="15"/>
  <c r="U270" i="15"/>
  <c r="S270" i="15"/>
  <c r="Z270" i="15" s="1"/>
  <c r="Q270" i="15"/>
  <c r="O270" i="15"/>
  <c r="X269" i="15"/>
  <c r="W269" i="15"/>
  <c r="U269" i="15"/>
  <c r="S269" i="15"/>
  <c r="Z269" i="15" s="1"/>
  <c r="Q269" i="15"/>
  <c r="O269" i="15"/>
  <c r="X268" i="15"/>
  <c r="W268" i="15"/>
  <c r="U268" i="15"/>
  <c r="S268" i="15"/>
  <c r="Z268" i="15" s="1"/>
  <c r="Q268" i="15"/>
  <c r="O268" i="15"/>
  <c r="X267" i="15"/>
  <c r="W267" i="15"/>
  <c r="U267" i="15"/>
  <c r="S267" i="15"/>
  <c r="Z267" i="15" s="1"/>
  <c r="Q267" i="15"/>
  <c r="O267" i="15"/>
  <c r="X266" i="15"/>
  <c r="W266" i="15"/>
  <c r="U266" i="15"/>
  <c r="S266" i="15"/>
  <c r="Z266" i="15" s="1"/>
  <c r="Q266" i="15"/>
  <c r="O266" i="15"/>
  <c r="X265" i="15"/>
  <c r="W265" i="15"/>
  <c r="U265" i="15"/>
  <c r="S265" i="15"/>
  <c r="Z265" i="15" s="1"/>
  <c r="Q265" i="15"/>
  <c r="O265" i="15"/>
  <c r="X264" i="15"/>
  <c r="W264" i="15"/>
  <c r="U264" i="15"/>
  <c r="S264" i="15"/>
  <c r="Z264" i="15" s="1"/>
  <c r="Q264" i="15"/>
  <c r="O264" i="15"/>
  <c r="X263" i="15"/>
  <c r="W263" i="15"/>
  <c r="U263" i="15"/>
  <c r="S263" i="15"/>
  <c r="Z263" i="15" s="1"/>
  <c r="Q263" i="15"/>
  <c r="O263" i="15"/>
  <c r="X262" i="15"/>
  <c r="W262" i="15"/>
  <c r="U262" i="15"/>
  <c r="S262" i="15"/>
  <c r="Z262" i="15" s="1"/>
  <c r="Q262" i="15"/>
  <c r="O262" i="15"/>
  <c r="X261" i="15"/>
  <c r="W261" i="15"/>
  <c r="U261" i="15"/>
  <c r="S261" i="15"/>
  <c r="Z261" i="15" s="1"/>
  <c r="Q261" i="15"/>
  <c r="O261" i="15"/>
  <c r="X260" i="15"/>
  <c r="W260" i="15"/>
  <c r="U260" i="15"/>
  <c r="S260" i="15"/>
  <c r="Z260" i="15" s="1"/>
  <c r="Q260" i="15"/>
  <c r="O260" i="15"/>
  <c r="X259" i="15"/>
  <c r="W259" i="15"/>
  <c r="U259" i="15"/>
  <c r="S259" i="15"/>
  <c r="Z259" i="15" s="1"/>
  <c r="Q259" i="15"/>
  <c r="O259" i="15"/>
  <c r="X258" i="15"/>
  <c r="W258" i="15"/>
  <c r="U258" i="15"/>
  <c r="S258" i="15"/>
  <c r="Z258" i="15" s="1"/>
  <c r="Q258" i="15"/>
  <c r="O258" i="15"/>
  <c r="X257" i="15"/>
  <c r="W257" i="15"/>
  <c r="U257" i="15"/>
  <c r="S257" i="15"/>
  <c r="Z257" i="15" s="1"/>
  <c r="Q257" i="15"/>
  <c r="O257" i="15"/>
  <c r="X256" i="15"/>
  <c r="W256" i="15"/>
  <c r="U256" i="15"/>
  <c r="S256" i="15"/>
  <c r="Z256" i="15" s="1"/>
  <c r="Q256" i="15"/>
  <c r="O256" i="15"/>
  <c r="X255" i="15"/>
  <c r="W255" i="15"/>
  <c r="U255" i="15"/>
  <c r="S255" i="15"/>
  <c r="Z255" i="15" s="1"/>
  <c r="Q255" i="15"/>
  <c r="O255" i="15"/>
  <c r="X254" i="15"/>
  <c r="W254" i="15"/>
  <c r="U254" i="15"/>
  <c r="S254" i="15"/>
  <c r="Z254" i="15" s="1"/>
  <c r="Q254" i="15"/>
  <c r="O254" i="15"/>
  <c r="X253" i="15"/>
  <c r="W253" i="15"/>
  <c r="U253" i="15"/>
  <c r="S253" i="15"/>
  <c r="Z253" i="15" s="1"/>
  <c r="Q253" i="15"/>
  <c r="O253" i="15"/>
  <c r="X252" i="15"/>
  <c r="W252" i="15"/>
  <c r="U252" i="15"/>
  <c r="S252" i="15"/>
  <c r="Z252" i="15" s="1"/>
  <c r="Q252" i="15"/>
  <c r="O252" i="15"/>
  <c r="X251" i="15"/>
  <c r="W251" i="15"/>
  <c r="U251" i="15"/>
  <c r="S251" i="15"/>
  <c r="Z251" i="15" s="1"/>
  <c r="Q251" i="15"/>
  <c r="O251" i="15"/>
  <c r="X250" i="15"/>
  <c r="W250" i="15"/>
  <c r="U250" i="15"/>
  <c r="S250" i="15"/>
  <c r="Z250" i="15" s="1"/>
  <c r="Q250" i="15"/>
  <c r="O250" i="15"/>
  <c r="X249" i="15"/>
  <c r="W249" i="15"/>
  <c r="U249" i="15"/>
  <c r="S249" i="15"/>
  <c r="Z249" i="15" s="1"/>
  <c r="Q249" i="15"/>
  <c r="O249" i="15"/>
  <c r="X248" i="15"/>
  <c r="W248" i="15"/>
  <c r="U248" i="15"/>
  <c r="S248" i="15"/>
  <c r="Z248" i="15" s="1"/>
  <c r="Q248" i="15"/>
  <c r="O248" i="15"/>
  <c r="X247" i="15"/>
  <c r="W247" i="15"/>
  <c r="U247" i="15"/>
  <c r="S247" i="15"/>
  <c r="Z247" i="15" s="1"/>
  <c r="Q247" i="15"/>
  <c r="O247" i="15"/>
  <c r="X246" i="15"/>
  <c r="W246" i="15"/>
  <c r="U246" i="15"/>
  <c r="S246" i="15"/>
  <c r="Z246" i="15" s="1"/>
  <c r="Q246" i="15"/>
  <c r="O246" i="15"/>
  <c r="X245" i="15"/>
  <c r="W245" i="15"/>
  <c r="U245" i="15"/>
  <c r="S245" i="15"/>
  <c r="Z245" i="15" s="1"/>
  <c r="Q245" i="15"/>
  <c r="O245" i="15"/>
  <c r="X244" i="15"/>
  <c r="W244" i="15"/>
  <c r="U244" i="15"/>
  <c r="S244" i="15"/>
  <c r="Z244" i="15" s="1"/>
  <c r="Q244" i="15"/>
  <c r="O244" i="15"/>
  <c r="X243" i="15"/>
  <c r="W243" i="15"/>
  <c r="U243" i="15"/>
  <c r="S243" i="15"/>
  <c r="Z243" i="15" s="1"/>
  <c r="Q243" i="15"/>
  <c r="O243" i="15"/>
  <c r="X242" i="15"/>
  <c r="W242" i="15"/>
  <c r="U242" i="15"/>
  <c r="S242" i="15"/>
  <c r="Z242" i="15" s="1"/>
  <c r="Q242" i="15"/>
  <c r="O242" i="15"/>
  <c r="X241" i="15"/>
  <c r="W241" i="15"/>
  <c r="U241" i="15"/>
  <c r="S241" i="15"/>
  <c r="Z241" i="15" s="1"/>
  <c r="Q241" i="15"/>
  <c r="O241" i="15"/>
  <c r="X240" i="15"/>
  <c r="W240" i="15"/>
  <c r="U240" i="15"/>
  <c r="S240" i="15"/>
  <c r="Z240" i="15" s="1"/>
  <c r="Q240" i="15"/>
  <c r="O240" i="15"/>
  <c r="X239" i="15"/>
  <c r="W239" i="15"/>
  <c r="U239" i="15"/>
  <c r="S239" i="15"/>
  <c r="Z239" i="15" s="1"/>
  <c r="Q239" i="15"/>
  <c r="O239" i="15"/>
  <c r="X238" i="15"/>
  <c r="W238" i="15"/>
  <c r="U238" i="15"/>
  <c r="S238" i="15"/>
  <c r="Z238" i="15" s="1"/>
  <c r="Q238" i="15"/>
  <c r="O238" i="15"/>
  <c r="X237" i="15"/>
  <c r="W237" i="15"/>
  <c r="U237" i="15"/>
  <c r="S237" i="15"/>
  <c r="Z237" i="15" s="1"/>
  <c r="Q237" i="15"/>
  <c r="O237" i="15"/>
  <c r="X236" i="15"/>
  <c r="W236" i="15"/>
  <c r="U236" i="15"/>
  <c r="S236" i="15"/>
  <c r="Z236" i="15" s="1"/>
  <c r="Q236" i="15"/>
  <c r="O236" i="15"/>
  <c r="X235" i="15"/>
  <c r="W235" i="15"/>
  <c r="U235" i="15"/>
  <c r="S235" i="15"/>
  <c r="Z235" i="15" s="1"/>
  <c r="Q235" i="15"/>
  <c r="O235" i="15"/>
  <c r="X234" i="15"/>
  <c r="W234" i="15"/>
  <c r="U234" i="15"/>
  <c r="S234" i="15"/>
  <c r="Z234" i="15" s="1"/>
  <c r="Q234" i="15"/>
  <c r="O234" i="15"/>
  <c r="X233" i="15"/>
  <c r="W233" i="15"/>
  <c r="U233" i="15"/>
  <c r="S233" i="15"/>
  <c r="Z233" i="15" s="1"/>
  <c r="Q233" i="15"/>
  <c r="O233" i="15"/>
  <c r="X232" i="15"/>
  <c r="W232" i="15"/>
  <c r="U232" i="15"/>
  <c r="S232" i="15"/>
  <c r="Z232" i="15" s="1"/>
  <c r="Q232" i="15"/>
  <c r="O232" i="15"/>
  <c r="X231" i="15"/>
  <c r="W231" i="15"/>
  <c r="U231" i="15"/>
  <c r="S231" i="15"/>
  <c r="Z231" i="15" s="1"/>
  <c r="Q231" i="15"/>
  <c r="O231" i="15"/>
  <c r="X230" i="15"/>
  <c r="W230" i="15"/>
  <c r="U230" i="15"/>
  <c r="S230" i="15"/>
  <c r="Z230" i="15" s="1"/>
  <c r="Q230" i="15"/>
  <c r="O230" i="15"/>
  <c r="X229" i="15"/>
  <c r="W229" i="15"/>
  <c r="U229" i="15"/>
  <c r="S229" i="15"/>
  <c r="Z229" i="15" s="1"/>
  <c r="Q229" i="15"/>
  <c r="O229" i="15"/>
  <c r="X228" i="15"/>
  <c r="W228" i="15"/>
  <c r="U228" i="15"/>
  <c r="S228" i="15"/>
  <c r="Z228" i="15" s="1"/>
  <c r="Q228" i="15"/>
  <c r="O228" i="15"/>
  <c r="X227" i="15"/>
  <c r="W227" i="15"/>
  <c r="U227" i="15"/>
  <c r="S227" i="15"/>
  <c r="Z227" i="15" s="1"/>
  <c r="Q227" i="15"/>
  <c r="O227" i="15"/>
  <c r="X226" i="15"/>
  <c r="W226" i="15"/>
  <c r="U226" i="15"/>
  <c r="S226" i="15"/>
  <c r="Z226" i="15" s="1"/>
  <c r="Q226" i="15"/>
  <c r="O226" i="15"/>
  <c r="X225" i="15"/>
  <c r="W225" i="15"/>
  <c r="U225" i="15"/>
  <c r="S225" i="15"/>
  <c r="Z225" i="15" s="1"/>
  <c r="Q225" i="15"/>
  <c r="O225" i="15"/>
  <c r="X224" i="15"/>
  <c r="W224" i="15"/>
  <c r="U224" i="15"/>
  <c r="S224" i="15"/>
  <c r="Z224" i="15" s="1"/>
  <c r="Q224" i="15"/>
  <c r="O224" i="15"/>
  <c r="X223" i="15"/>
  <c r="W223" i="15"/>
  <c r="U223" i="15"/>
  <c r="S223" i="15"/>
  <c r="Z223" i="15" s="1"/>
  <c r="Q223" i="15"/>
  <c r="O223" i="15"/>
  <c r="X222" i="15"/>
  <c r="W222" i="15"/>
  <c r="U222" i="15"/>
  <c r="S222" i="15"/>
  <c r="Z222" i="15" s="1"/>
  <c r="Q222" i="15"/>
  <c r="O222" i="15"/>
  <c r="X221" i="15"/>
  <c r="W221" i="15"/>
  <c r="U221" i="15"/>
  <c r="S221" i="15"/>
  <c r="Z221" i="15" s="1"/>
  <c r="Q221" i="15"/>
  <c r="O221" i="15"/>
  <c r="X220" i="15"/>
  <c r="W220" i="15"/>
  <c r="U220" i="15"/>
  <c r="S220" i="15"/>
  <c r="Z220" i="15" s="1"/>
  <c r="Q220" i="15"/>
  <c r="O220" i="15"/>
  <c r="X219" i="15"/>
  <c r="W219" i="15"/>
  <c r="U219" i="15"/>
  <c r="S219" i="15"/>
  <c r="Z219" i="15" s="1"/>
  <c r="Q219" i="15"/>
  <c r="O219" i="15"/>
  <c r="X218" i="15"/>
  <c r="W218" i="15"/>
  <c r="U218" i="15"/>
  <c r="S218" i="15"/>
  <c r="Z218" i="15" s="1"/>
  <c r="Q218" i="15"/>
  <c r="O218" i="15"/>
  <c r="X217" i="15"/>
  <c r="W217" i="15"/>
  <c r="U217" i="15"/>
  <c r="S217" i="15"/>
  <c r="Z217" i="15" s="1"/>
  <c r="Q217" i="15"/>
  <c r="O217" i="15"/>
  <c r="X216" i="15"/>
  <c r="W216" i="15"/>
  <c r="U216" i="15"/>
  <c r="S216" i="15"/>
  <c r="Z216" i="15" s="1"/>
  <c r="Q216" i="15"/>
  <c r="O216" i="15"/>
  <c r="X215" i="15"/>
  <c r="W215" i="15"/>
  <c r="U215" i="15"/>
  <c r="S215" i="15"/>
  <c r="Z215" i="15" s="1"/>
  <c r="Q215" i="15"/>
  <c r="O215" i="15"/>
  <c r="X214" i="15"/>
  <c r="W214" i="15"/>
  <c r="U214" i="15"/>
  <c r="S214" i="15"/>
  <c r="Z214" i="15" s="1"/>
  <c r="Q214" i="15"/>
  <c r="O214" i="15"/>
  <c r="X213" i="15"/>
  <c r="W213" i="15"/>
  <c r="U213" i="15"/>
  <c r="S213" i="15"/>
  <c r="Z213" i="15" s="1"/>
  <c r="Q213" i="15"/>
  <c r="O213" i="15"/>
  <c r="X212" i="15"/>
  <c r="W212" i="15"/>
  <c r="U212" i="15"/>
  <c r="S212" i="15"/>
  <c r="Z212" i="15" s="1"/>
  <c r="Q212" i="15"/>
  <c r="O212" i="15"/>
  <c r="X211" i="15"/>
  <c r="W211" i="15"/>
  <c r="U211" i="15"/>
  <c r="S211" i="15"/>
  <c r="Z211" i="15" s="1"/>
  <c r="Q211" i="15"/>
  <c r="O211" i="15"/>
  <c r="X210" i="15"/>
  <c r="W210" i="15"/>
  <c r="U210" i="15"/>
  <c r="S210" i="15"/>
  <c r="Z210" i="15" s="1"/>
  <c r="Q210" i="15"/>
  <c r="O210" i="15"/>
  <c r="X209" i="15"/>
  <c r="W209" i="15"/>
  <c r="U209" i="15"/>
  <c r="S209" i="15"/>
  <c r="Z209" i="15" s="1"/>
  <c r="Q209" i="15"/>
  <c r="O209" i="15"/>
  <c r="X208" i="15"/>
  <c r="W208" i="15"/>
  <c r="U208" i="15"/>
  <c r="S208" i="15"/>
  <c r="Z208" i="15" s="1"/>
  <c r="Q208" i="15"/>
  <c r="O208" i="15"/>
  <c r="X207" i="15"/>
  <c r="W207" i="15"/>
  <c r="U207" i="15"/>
  <c r="S207" i="15"/>
  <c r="Z207" i="15" s="1"/>
  <c r="Q207" i="15"/>
  <c r="O207" i="15"/>
  <c r="X206" i="15"/>
  <c r="W206" i="15"/>
  <c r="U206" i="15"/>
  <c r="S206" i="15"/>
  <c r="Z206" i="15" s="1"/>
  <c r="Q206" i="15"/>
  <c r="O206" i="15"/>
  <c r="X205" i="15"/>
  <c r="W205" i="15"/>
  <c r="U205" i="15"/>
  <c r="S205" i="15"/>
  <c r="Z205" i="15" s="1"/>
  <c r="Q205" i="15"/>
  <c r="O205" i="15"/>
  <c r="X204" i="15"/>
  <c r="W204" i="15"/>
  <c r="U204" i="15"/>
  <c r="S204" i="15"/>
  <c r="Z204" i="15" s="1"/>
  <c r="Q204" i="15"/>
  <c r="O204" i="15"/>
  <c r="X203" i="15"/>
  <c r="W203" i="15"/>
  <c r="U203" i="15"/>
  <c r="S203" i="15"/>
  <c r="Z203" i="15" s="1"/>
  <c r="Q203" i="15"/>
  <c r="O203" i="15"/>
  <c r="X202" i="15"/>
  <c r="W202" i="15"/>
  <c r="U202" i="15"/>
  <c r="S202" i="15"/>
  <c r="Z202" i="15" s="1"/>
  <c r="Q202" i="15"/>
  <c r="O202" i="15"/>
  <c r="X201" i="15"/>
  <c r="W201" i="15"/>
  <c r="U201" i="15"/>
  <c r="S201" i="15"/>
  <c r="Z201" i="15" s="1"/>
  <c r="Q201" i="15"/>
  <c r="O201" i="15"/>
  <c r="X200" i="15"/>
  <c r="W200" i="15"/>
  <c r="U200" i="15"/>
  <c r="S200" i="15"/>
  <c r="Z200" i="15" s="1"/>
  <c r="Q200" i="15"/>
  <c r="O200" i="15"/>
  <c r="X199" i="15"/>
  <c r="W199" i="15"/>
  <c r="U199" i="15"/>
  <c r="S199" i="15"/>
  <c r="Z199" i="15" s="1"/>
  <c r="Q199" i="15"/>
  <c r="O199" i="15"/>
  <c r="X198" i="15"/>
  <c r="W198" i="15"/>
  <c r="U198" i="15"/>
  <c r="S198" i="15"/>
  <c r="Z198" i="15" s="1"/>
  <c r="Q198" i="15"/>
  <c r="O198" i="15"/>
  <c r="X197" i="15"/>
  <c r="W197" i="15"/>
  <c r="U197" i="15"/>
  <c r="S197" i="15"/>
  <c r="Z197" i="15" s="1"/>
  <c r="Q197" i="15"/>
  <c r="O197" i="15"/>
  <c r="X196" i="15"/>
  <c r="W196" i="15"/>
  <c r="U196" i="15"/>
  <c r="S196" i="15"/>
  <c r="Z196" i="15" s="1"/>
  <c r="Q196" i="15"/>
  <c r="O196" i="15"/>
  <c r="X195" i="15"/>
  <c r="W195" i="15"/>
  <c r="U195" i="15"/>
  <c r="S195" i="15"/>
  <c r="Z195" i="15" s="1"/>
  <c r="Q195" i="15"/>
  <c r="O195" i="15"/>
  <c r="X194" i="15"/>
  <c r="W194" i="15"/>
  <c r="U194" i="15"/>
  <c r="S194" i="15"/>
  <c r="Z194" i="15" s="1"/>
  <c r="Q194" i="15"/>
  <c r="O194" i="15"/>
  <c r="X193" i="15"/>
  <c r="W193" i="15"/>
  <c r="U193" i="15"/>
  <c r="S193" i="15"/>
  <c r="Z193" i="15" s="1"/>
  <c r="Q193" i="15"/>
  <c r="O193" i="15"/>
  <c r="X192" i="15"/>
  <c r="W192" i="15"/>
  <c r="U192" i="15"/>
  <c r="S192" i="15"/>
  <c r="Z192" i="15" s="1"/>
  <c r="Q192" i="15"/>
  <c r="O192" i="15"/>
  <c r="X191" i="15"/>
  <c r="W191" i="15"/>
  <c r="U191" i="15"/>
  <c r="S191" i="15"/>
  <c r="Z191" i="15" s="1"/>
  <c r="Q191" i="15"/>
  <c r="O191" i="15"/>
  <c r="X190" i="15"/>
  <c r="W190" i="15"/>
  <c r="U190" i="15"/>
  <c r="S190" i="15"/>
  <c r="Z190" i="15" s="1"/>
  <c r="Q190" i="15"/>
  <c r="O190" i="15"/>
  <c r="X189" i="15"/>
  <c r="W189" i="15"/>
  <c r="U189" i="15"/>
  <c r="S189" i="15"/>
  <c r="Z189" i="15" s="1"/>
  <c r="Q189" i="15"/>
  <c r="O189" i="15"/>
  <c r="X188" i="15"/>
  <c r="W188" i="15"/>
  <c r="U188" i="15"/>
  <c r="S188" i="15"/>
  <c r="Z188" i="15" s="1"/>
  <c r="Q188" i="15"/>
  <c r="O188" i="15"/>
  <c r="X187" i="15"/>
  <c r="W187" i="15"/>
  <c r="U187" i="15"/>
  <c r="S187" i="15"/>
  <c r="Z187" i="15" s="1"/>
  <c r="Q187" i="15"/>
  <c r="O187" i="15"/>
  <c r="X186" i="15"/>
  <c r="W186" i="15"/>
  <c r="U186" i="15"/>
  <c r="S186" i="15"/>
  <c r="Z186" i="15" s="1"/>
  <c r="Q186" i="15"/>
  <c r="O186" i="15"/>
  <c r="X185" i="15"/>
  <c r="W185" i="15"/>
  <c r="U185" i="15"/>
  <c r="S185" i="15"/>
  <c r="Z185" i="15" s="1"/>
  <c r="Q185" i="15"/>
  <c r="O185" i="15"/>
  <c r="X184" i="15"/>
  <c r="W184" i="15"/>
  <c r="U184" i="15"/>
  <c r="S184" i="15"/>
  <c r="Z184" i="15" s="1"/>
  <c r="Q184" i="15"/>
  <c r="O184" i="15"/>
  <c r="X183" i="15"/>
  <c r="W183" i="15"/>
  <c r="U183" i="15"/>
  <c r="S183" i="15"/>
  <c r="Z183" i="15" s="1"/>
  <c r="Q183" i="15"/>
  <c r="O183" i="15"/>
  <c r="X182" i="15"/>
  <c r="W182" i="15"/>
  <c r="U182" i="15"/>
  <c r="S182" i="15"/>
  <c r="Z182" i="15" s="1"/>
  <c r="Q182" i="15"/>
  <c r="O182" i="15"/>
  <c r="X181" i="15"/>
  <c r="W181" i="15"/>
  <c r="U181" i="15"/>
  <c r="S181" i="15"/>
  <c r="Z181" i="15" s="1"/>
  <c r="Q181" i="15"/>
  <c r="O181" i="15"/>
  <c r="X180" i="15"/>
  <c r="W180" i="15"/>
  <c r="U180" i="15"/>
  <c r="S180" i="15"/>
  <c r="Z180" i="15" s="1"/>
  <c r="Q180" i="15"/>
  <c r="O180" i="15"/>
  <c r="X179" i="15"/>
  <c r="W179" i="15"/>
  <c r="U179" i="15"/>
  <c r="S179" i="15"/>
  <c r="Z179" i="15" s="1"/>
  <c r="Q179" i="15"/>
  <c r="O179" i="15"/>
  <c r="X178" i="15"/>
  <c r="W178" i="15"/>
  <c r="U178" i="15"/>
  <c r="S178" i="15"/>
  <c r="Z178" i="15" s="1"/>
  <c r="Q178" i="15"/>
  <c r="O178" i="15"/>
  <c r="X177" i="15"/>
  <c r="W177" i="15"/>
  <c r="U177" i="15"/>
  <c r="S177" i="15"/>
  <c r="Z177" i="15" s="1"/>
  <c r="Q177" i="15"/>
  <c r="O177" i="15"/>
  <c r="X176" i="15"/>
  <c r="W176" i="15"/>
  <c r="U176" i="15"/>
  <c r="S176" i="15"/>
  <c r="Z176" i="15" s="1"/>
  <c r="Q176" i="15"/>
  <c r="O176" i="15"/>
  <c r="X175" i="15"/>
  <c r="W175" i="15"/>
  <c r="U175" i="15"/>
  <c r="S175" i="15"/>
  <c r="Z175" i="15" s="1"/>
  <c r="Q175" i="15"/>
  <c r="O175" i="15"/>
  <c r="X174" i="15"/>
  <c r="W174" i="15"/>
  <c r="U174" i="15"/>
  <c r="S174" i="15"/>
  <c r="Z174" i="15" s="1"/>
  <c r="Q174" i="15"/>
  <c r="O174" i="15"/>
  <c r="X173" i="15"/>
  <c r="W173" i="15"/>
  <c r="U173" i="15"/>
  <c r="S173" i="15"/>
  <c r="Z173" i="15" s="1"/>
  <c r="Q173" i="15"/>
  <c r="O173" i="15"/>
  <c r="X172" i="15"/>
  <c r="W172" i="15"/>
  <c r="U172" i="15"/>
  <c r="S172" i="15"/>
  <c r="Z172" i="15" s="1"/>
  <c r="Q172" i="15"/>
  <c r="O172" i="15"/>
  <c r="X171" i="15"/>
  <c r="W171" i="15"/>
  <c r="U171" i="15"/>
  <c r="S171" i="15"/>
  <c r="Z171" i="15" s="1"/>
  <c r="Q171" i="15"/>
  <c r="O171" i="15"/>
  <c r="X170" i="15"/>
  <c r="W170" i="15"/>
  <c r="U170" i="15"/>
  <c r="S170" i="15"/>
  <c r="Z170" i="15" s="1"/>
  <c r="Q170" i="15"/>
  <c r="O170" i="15"/>
  <c r="X169" i="15"/>
  <c r="W169" i="15"/>
  <c r="U169" i="15"/>
  <c r="S169" i="15"/>
  <c r="Z169" i="15" s="1"/>
  <c r="Q169" i="15"/>
  <c r="O169" i="15"/>
  <c r="X168" i="15"/>
  <c r="W168" i="15"/>
  <c r="U168" i="15"/>
  <c r="S168" i="15"/>
  <c r="Z168" i="15" s="1"/>
  <c r="Q168" i="15"/>
  <c r="O168" i="15"/>
  <c r="X167" i="15"/>
  <c r="W167" i="15"/>
  <c r="U167" i="15"/>
  <c r="S167" i="15"/>
  <c r="Z167" i="15" s="1"/>
  <c r="Q167" i="15"/>
  <c r="O167" i="15"/>
  <c r="X166" i="15"/>
  <c r="W166" i="15"/>
  <c r="U166" i="15"/>
  <c r="S166" i="15"/>
  <c r="Z166" i="15" s="1"/>
  <c r="Q166" i="15"/>
  <c r="O166" i="15"/>
  <c r="X165" i="15"/>
  <c r="W165" i="15"/>
  <c r="U165" i="15"/>
  <c r="S165" i="15"/>
  <c r="Z165" i="15" s="1"/>
  <c r="Q165" i="15"/>
  <c r="O165" i="15"/>
  <c r="X164" i="15"/>
  <c r="W164" i="15"/>
  <c r="U164" i="15"/>
  <c r="S164" i="15"/>
  <c r="Z164" i="15" s="1"/>
  <c r="Q164" i="15"/>
  <c r="O164" i="15"/>
  <c r="X163" i="15"/>
  <c r="W163" i="15"/>
  <c r="U163" i="15"/>
  <c r="S163" i="15"/>
  <c r="Z163" i="15" s="1"/>
  <c r="Q163" i="15"/>
  <c r="O163" i="15"/>
  <c r="X162" i="15"/>
  <c r="W162" i="15"/>
  <c r="U162" i="15"/>
  <c r="S162" i="15"/>
  <c r="Z162" i="15" s="1"/>
  <c r="Q162" i="15"/>
  <c r="O162" i="15"/>
  <c r="X161" i="15"/>
  <c r="W161" i="15"/>
  <c r="U161" i="15"/>
  <c r="S161" i="15"/>
  <c r="Z161" i="15" s="1"/>
  <c r="Q161" i="15"/>
  <c r="O161" i="15"/>
  <c r="X160" i="15"/>
  <c r="W160" i="15"/>
  <c r="U160" i="15"/>
  <c r="S160" i="15"/>
  <c r="Z160" i="15" s="1"/>
  <c r="Q160" i="15"/>
  <c r="O160" i="15"/>
  <c r="X159" i="15"/>
  <c r="W159" i="15"/>
  <c r="U159" i="15"/>
  <c r="S159" i="15"/>
  <c r="Z159" i="15" s="1"/>
  <c r="Q159" i="15"/>
  <c r="O159" i="15"/>
  <c r="X158" i="15"/>
  <c r="W158" i="15"/>
  <c r="U158" i="15"/>
  <c r="S158" i="15"/>
  <c r="Z158" i="15" s="1"/>
  <c r="Q158" i="15"/>
  <c r="O158" i="15"/>
  <c r="X157" i="15"/>
  <c r="W157" i="15"/>
  <c r="U157" i="15"/>
  <c r="S157" i="15"/>
  <c r="Z157" i="15" s="1"/>
  <c r="Q157" i="15"/>
  <c r="O157" i="15"/>
  <c r="X156" i="15"/>
  <c r="W156" i="15"/>
  <c r="U156" i="15"/>
  <c r="S156" i="15"/>
  <c r="Z156" i="15" s="1"/>
  <c r="Q156" i="15"/>
  <c r="O156" i="15"/>
  <c r="X155" i="15"/>
  <c r="W155" i="15"/>
  <c r="U155" i="15"/>
  <c r="S155" i="15"/>
  <c r="Z155" i="15" s="1"/>
  <c r="Q155" i="15"/>
  <c r="O155" i="15"/>
  <c r="X154" i="15"/>
  <c r="W154" i="15"/>
  <c r="U154" i="15"/>
  <c r="S154" i="15"/>
  <c r="Z154" i="15" s="1"/>
  <c r="Q154" i="15"/>
  <c r="O154" i="15"/>
  <c r="X153" i="15"/>
  <c r="W153" i="15"/>
  <c r="U153" i="15"/>
  <c r="S153" i="15"/>
  <c r="Z153" i="15" s="1"/>
  <c r="Q153" i="15"/>
  <c r="O153" i="15"/>
  <c r="X152" i="15"/>
  <c r="W152" i="15"/>
  <c r="U152" i="15"/>
  <c r="S152" i="15"/>
  <c r="Z152" i="15" s="1"/>
  <c r="Q152" i="15"/>
  <c r="O152" i="15"/>
  <c r="X151" i="15"/>
  <c r="W151" i="15"/>
  <c r="U151" i="15"/>
  <c r="S151" i="15"/>
  <c r="Z151" i="15" s="1"/>
  <c r="Q151" i="15"/>
  <c r="O151" i="15"/>
  <c r="X150" i="15"/>
  <c r="W150" i="15"/>
  <c r="U150" i="15"/>
  <c r="S150" i="15"/>
  <c r="Z150" i="15" s="1"/>
  <c r="Q150" i="15"/>
  <c r="O150" i="15"/>
  <c r="X149" i="15"/>
  <c r="W149" i="15"/>
  <c r="U149" i="15"/>
  <c r="S149" i="15"/>
  <c r="Z149" i="15" s="1"/>
  <c r="Q149" i="15"/>
  <c r="O149" i="15"/>
  <c r="X148" i="15"/>
  <c r="W148" i="15"/>
  <c r="U148" i="15"/>
  <c r="S148" i="15"/>
  <c r="Z148" i="15" s="1"/>
  <c r="Q148" i="15"/>
  <c r="O148" i="15"/>
  <c r="X147" i="15"/>
  <c r="W147" i="15"/>
  <c r="U147" i="15"/>
  <c r="S147" i="15"/>
  <c r="Z147" i="15" s="1"/>
  <c r="Q147" i="15"/>
  <c r="O147" i="15"/>
  <c r="X146" i="15"/>
  <c r="W146" i="15"/>
  <c r="U146" i="15"/>
  <c r="S146" i="15"/>
  <c r="Z146" i="15" s="1"/>
  <c r="Q146" i="15"/>
  <c r="O146" i="15"/>
  <c r="X145" i="15"/>
  <c r="W145" i="15"/>
  <c r="U145" i="15"/>
  <c r="S145" i="15"/>
  <c r="Z145" i="15" s="1"/>
  <c r="Q145" i="15"/>
  <c r="O145" i="15"/>
  <c r="X144" i="15"/>
  <c r="W144" i="15"/>
  <c r="U144" i="15"/>
  <c r="S144" i="15"/>
  <c r="Z144" i="15" s="1"/>
  <c r="Q144" i="15"/>
  <c r="O144" i="15"/>
  <c r="X143" i="15"/>
  <c r="W143" i="15"/>
  <c r="U143" i="15"/>
  <c r="S143" i="15"/>
  <c r="Z143" i="15" s="1"/>
  <c r="Q143" i="15"/>
  <c r="O143" i="15"/>
  <c r="X142" i="15"/>
  <c r="W142" i="15"/>
  <c r="U142" i="15"/>
  <c r="S142" i="15"/>
  <c r="Z142" i="15" s="1"/>
  <c r="Q142" i="15"/>
  <c r="O142" i="15"/>
  <c r="X141" i="15"/>
  <c r="W141" i="15"/>
  <c r="U141" i="15"/>
  <c r="S141" i="15"/>
  <c r="Z141" i="15" s="1"/>
  <c r="Q141" i="15"/>
  <c r="O141" i="15"/>
  <c r="X140" i="15"/>
  <c r="W140" i="15"/>
  <c r="U140" i="15"/>
  <c r="S140" i="15"/>
  <c r="Z140" i="15" s="1"/>
  <c r="Q140" i="15"/>
  <c r="O140" i="15"/>
  <c r="X139" i="15"/>
  <c r="W139" i="15"/>
  <c r="U139" i="15"/>
  <c r="S139" i="15"/>
  <c r="Z139" i="15" s="1"/>
  <c r="Q139" i="15"/>
  <c r="O139" i="15"/>
  <c r="X138" i="15"/>
  <c r="W138" i="15"/>
  <c r="U138" i="15"/>
  <c r="S138" i="15"/>
  <c r="Z138" i="15" s="1"/>
  <c r="Q138" i="15"/>
  <c r="O138" i="15"/>
  <c r="X137" i="15"/>
  <c r="W137" i="15"/>
  <c r="U137" i="15"/>
  <c r="S137" i="15"/>
  <c r="Z137" i="15" s="1"/>
  <c r="Q137" i="15"/>
  <c r="O137" i="15"/>
  <c r="X136" i="15"/>
  <c r="W136" i="15"/>
  <c r="U136" i="15"/>
  <c r="S136" i="15"/>
  <c r="Z136" i="15" s="1"/>
  <c r="Q136" i="15"/>
  <c r="O136" i="15"/>
  <c r="X135" i="15"/>
  <c r="W135" i="15"/>
  <c r="U135" i="15"/>
  <c r="S135" i="15"/>
  <c r="Z135" i="15" s="1"/>
  <c r="Q135" i="15"/>
  <c r="O135" i="15"/>
  <c r="X134" i="15"/>
  <c r="W134" i="15"/>
  <c r="U134" i="15"/>
  <c r="S134" i="15"/>
  <c r="Z134" i="15" s="1"/>
  <c r="Q134" i="15"/>
  <c r="O134" i="15"/>
  <c r="X133" i="15"/>
  <c r="W133" i="15"/>
  <c r="U133" i="15"/>
  <c r="S133" i="15"/>
  <c r="Z133" i="15" s="1"/>
  <c r="Q133" i="15"/>
  <c r="O133" i="15"/>
  <c r="X132" i="15"/>
  <c r="W132" i="15"/>
  <c r="U132" i="15"/>
  <c r="S132" i="15"/>
  <c r="Z132" i="15" s="1"/>
  <c r="Q132" i="15"/>
  <c r="O132" i="15"/>
  <c r="X131" i="15"/>
  <c r="W131" i="15"/>
  <c r="U131" i="15"/>
  <c r="S131" i="15"/>
  <c r="Z131" i="15" s="1"/>
  <c r="Q131" i="15"/>
  <c r="O131" i="15"/>
  <c r="X130" i="15"/>
  <c r="W130" i="15"/>
  <c r="U130" i="15"/>
  <c r="S130" i="15"/>
  <c r="Z130" i="15" s="1"/>
  <c r="Q130" i="15"/>
  <c r="O130" i="15"/>
  <c r="X129" i="15"/>
  <c r="W129" i="15"/>
  <c r="U129" i="15"/>
  <c r="S129" i="15"/>
  <c r="Z129" i="15" s="1"/>
  <c r="Q129" i="15"/>
  <c r="O129" i="15"/>
  <c r="X128" i="15"/>
  <c r="W128" i="15"/>
  <c r="U128" i="15"/>
  <c r="S128" i="15"/>
  <c r="Z128" i="15" s="1"/>
  <c r="Q128" i="15"/>
  <c r="O128" i="15"/>
  <c r="X127" i="15"/>
  <c r="W127" i="15"/>
  <c r="U127" i="15"/>
  <c r="S127" i="15"/>
  <c r="Z127" i="15" s="1"/>
  <c r="Q127" i="15"/>
  <c r="O127" i="15"/>
  <c r="X126" i="15"/>
  <c r="W126" i="15"/>
  <c r="U126" i="15"/>
  <c r="S126" i="15"/>
  <c r="Z126" i="15" s="1"/>
  <c r="Q126" i="15"/>
  <c r="O126" i="15"/>
  <c r="X125" i="15"/>
  <c r="W125" i="15"/>
  <c r="U125" i="15"/>
  <c r="S125" i="15"/>
  <c r="Z125" i="15" s="1"/>
  <c r="Q125" i="15"/>
  <c r="O125" i="15"/>
  <c r="X124" i="15"/>
  <c r="W124" i="15"/>
  <c r="U124" i="15"/>
  <c r="S124" i="15"/>
  <c r="Z124" i="15" s="1"/>
  <c r="Q124" i="15"/>
  <c r="O124" i="15"/>
  <c r="Z123" i="15"/>
  <c r="X123" i="15"/>
  <c r="U123" i="15"/>
  <c r="S123" i="15"/>
  <c r="Q123" i="15"/>
  <c r="O123" i="15"/>
  <c r="X122" i="15"/>
  <c r="W122" i="15"/>
  <c r="U122" i="15"/>
  <c r="S122" i="15"/>
  <c r="Z122" i="15" s="1"/>
  <c r="Q122" i="15"/>
  <c r="O122" i="15"/>
  <c r="X121" i="15"/>
  <c r="W121" i="15"/>
  <c r="U121" i="15"/>
  <c r="S121" i="15"/>
  <c r="Z121" i="15" s="1"/>
  <c r="Q121" i="15"/>
  <c r="O121" i="15"/>
  <c r="X120" i="15"/>
  <c r="W120" i="15"/>
  <c r="U120" i="15"/>
  <c r="S120" i="15"/>
  <c r="Z120" i="15" s="1"/>
  <c r="Q120" i="15"/>
  <c r="O120" i="15"/>
  <c r="X119" i="15"/>
  <c r="W119" i="15"/>
  <c r="U119" i="15"/>
  <c r="S119" i="15"/>
  <c r="Z119" i="15" s="1"/>
  <c r="Q119" i="15"/>
  <c r="O119" i="15"/>
  <c r="X118" i="15"/>
  <c r="W118" i="15"/>
  <c r="U118" i="15"/>
  <c r="S118" i="15"/>
  <c r="Z118" i="15" s="1"/>
  <c r="Q118" i="15"/>
  <c r="O118" i="15"/>
  <c r="X117" i="15"/>
  <c r="W117" i="15"/>
  <c r="U117" i="15"/>
  <c r="S117" i="15"/>
  <c r="Z117" i="15" s="1"/>
  <c r="Q117" i="15"/>
  <c r="O117" i="15"/>
  <c r="X116" i="15"/>
  <c r="W116" i="15"/>
  <c r="U116" i="15"/>
  <c r="S116" i="15"/>
  <c r="Z116" i="15" s="1"/>
  <c r="Q116" i="15"/>
  <c r="O116" i="15"/>
  <c r="X115" i="15"/>
  <c r="W115" i="15"/>
  <c r="U115" i="15"/>
  <c r="S115" i="15"/>
  <c r="Z115" i="15" s="1"/>
  <c r="Q115" i="15"/>
  <c r="O115" i="15"/>
  <c r="X114" i="15"/>
  <c r="W114" i="15"/>
  <c r="U114" i="15"/>
  <c r="S114" i="15"/>
  <c r="Z114" i="15" s="1"/>
  <c r="Q114" i="15"/>
  <c r="O114" i="15"/>
  <c r="X113" i="15"/>
  <c r="W113" i="15"/>
  <c r="U113" i="15"/>
  <c r="S113" i="15"/>
  <c r="Z113" i="15" s="1"/>
  <c r="Q113" i="15"/>
  <c r="O113" i="15"/>
  <c r="X112" i="15"/>
  <c r="W112" i="15"/>
  <c r="U112" i="15"/>
  <c r="S112" i="15"/>
  <c r="Z112" i="15" s="1"/>
  <c r="Q112" i="15"/>
  <c r="O112" i="15"/>
  <c r="X111" i="15"/>
  <c r="W111" i="15"/>
  <c r="U111" i="15"/>
  <c r="S111" i="15"/>
  <c r="Z111" i="15" s="1"/>
  <c r="Q111" i="15"/>
  <c r="O111" i="15"/>
  <c r="X110" i="15"/>
  <c r="W110" i="15"/>
  <c r="U110" i="15"/>
  <c r="S110" i="15"/>
  <c r="Z110" i="15" s="1"/>
  <c r="Q110" i="15"/>
  <c r="O110" i="15"/>
  <c r="X109" i="15"/>
  <c r="W109" i="15"/>
  <c r="U109" i="15"/>
  <c r="S109" i="15"/>
  <c r="Z109" i="15" s="1"/>
  <c r="Q109" i="15"/>
  <c r="O109" i="15"/>
  <c r="X108" i="15"/>
  <c r="W108" i="15"/>
  <c r="U108" i="15"/>
  <c r="S108" i="15"/>
  <c r="Z108" i="15" s="1"/>
  <c r="Q108" i="15"/>
  <c r="O108" i="15"/>
  <c r="X107" i="15"/>
  <c r="W107" i="15"/>
  <c r="U107" i="15"/>
  <c r="S107" i="15"/>
  <c r="Z107" i="15" s="1"/>
  <c r="Q107" i="15"/>
  <c r="O107" i="15"/>
  <c r="X106" i="15"/>
  <c r="W106" i="15"/>
  <c r="U106" i="15"/>
  <c r="S106" i="15"/>
  <c r="Z106" i="15" s="1"/>
  <c r="Q106" i="15"/>
  <c r="O106" i="15"/>
  <c r="X105" i="15"/>
  <c r="W105" i="15"/>
  <c r="U105" i="15"/>
  <c r="S105" i="15"/>
  <c r="Z105" i="15" s="1"/>
  <c r="Q105" i="15"/>
  <c r="O105" i="15"/>
  <c r="X104" i="15"/>
  <c r="W104" i="15"/>
  <c r="U104" i="15"/>
  <c r="S104" i="15"/>
  <c r="Z104" i="15" s="1"/>
  <c r="Q104" i="15"/>
  <c r="O104" i="15"/>
  <c r="X103" i="15"/>
  <c r="W103" i="15"/>
  <c r="U103" i="15"/>
  <c r="S103" i="15"/>
  <c r="Z103" i="15" s="1"/>
  <c r="Q103" i="15"/>
  <c r="O103" i="15"/>
  <c r="X102" i="15"/>
  <c r="W102" i="15"/>
  <c r="U102" i="15"/>
  <c r="S102" i="15"/>
  <c r="Z102" i="15" s="1"/>
  <c r="Q102" i="15"/>
  <c r="O102" i="15"/>
  <c r="X101" i="15"/>
  <c r="W101" i="15"/>
  <c r="U101" i="15"/>
  <c r="S101" i="15"/>
  <c r="Z101" i="15" s="1"/>
  <c r="Q101" i="15"/>
  <c r="O101" i="15"/>
  <c r="X100" i="15"/>
  <c r="W100" i="15"/>
  <c r="U100" i="15"/>
  <c r="S100" i="15"/>
  <c r="Z100" i="15" s="1"/>
  <c r="Q100" i="15"/>
  <c r="O100" i="15"/>
  <c r="X99" i="15"/>
  <c r="W99" i="15"/>
  <c r="U99" i="15"/>
  <c r="S99" i="15"/>
  <c r="Z99" i="15" s="1"/>
  <c r="Q99" i="15"/>
  <c r="O99" i="15"/>
  <c r="X98" i="15"/>
  <c r="W98" i="15"/>
  <c r="U98" i="15"/>
  <c r="S98" i="15"/>
  <c r="Z98" i="15" s="1"/>
  <c r="Q98" i="15"/>
  <c r="O98" i="15"/>
  <c r="X97" i="15"/>
  <c r="W97" i="15"/>
  <c r="U97" i="15"/>
  <c r="S97" i="15"/>
  <c r="Z97" i="15" s="1"/>
  <c r="Q97" i="15"/>
  <c r="O97" i="15"/>
  <c r="X96" i="15"/>
  <c r="W96" i="15"/>
  <c r="U96" i="15"/>
  <c r="S96" i="15"/>
  <c r="Z96" i="15" s="1"/>
  <c r="Q96" i="15"/>
  <c r="O96" i="15"/>
  <c r="X95" i="15"/>
  <c r="W95" i="15"/>
  <c r="U95" i="15"/>
  <c r="S95" i="15"/>
  <c r="Z95" i="15" s="1"/>
  <c r="Q95" i="15"/>
  <c r="O95" i="15"/>
  <c r="X94" i="15"/>
  <c r="W94" i="15"/>
  <c r="U94" i="15"/>
  <c r="S94" i="15"/>
  <c r="Z94" i="15" s="1"/>
  <c r="Q94" i="15"/>
  <c r="O94" i="15"/>
  <c r="X93" i="15"/>
  <c r="W93" i="15"/>
  <c r="U93" i="15"/>
  <c r="S93" i="15"/>
  <c r="Z93" i="15" s="1"/>
  <c r="Q93" i="15"/>
  <c r="O93" i="15"/>
  <c r="X92" i="15"/>
  <c r="W92" i="15"/>
  <c r="U92" i="15"/>
  <c r="S92" i="15"/>
  <c r="Z92" i="15" s="1"/>
  <c r="Q92" i="15"/>
  <c r="O92" i="15"/>
  <c r="X91" i="15"/>
  <c r="W91" i="15"/>
  <c r="U91" i="15"/>
  <c r="S91" i="15"/>
  <c r="Z91" i="15" s="1"/>
  <c r="Q91" i="15"/>
  <c r="O91" i="15"/>
  <c r="X90" i="15"/>
  <c r="W90" i="15"/>
  <c r="U90" i="15"/>
  <c r="S90" i="15"/>
  <c r="Z90" i="15" s="1"/>
  <c r="Q90" i="15"/>
  <c r="O90" i="15"/>
  <c r="X89" i="15"/>
  <c r="W89" i="15"/>
  <c r="U89" i="15"/>
  <c r="S89" i="15"/>
  <c r="Z89" i="15" s="1"/>
  <c r="Q89" i="15"/>
  <c r="O89" i="15"/>
  <c r="X88" i="15"/>
  <c r="W88" i="15"/>
  <c r="U88" i="15"/>
  <c r="S88" i="15"/>
  <c r="Z88" i="15" s="1"/>
  <c r="Q88" i="15"/>
  <c r="O88" i="15"/>
  <c r="X87" i="15"/>
  <c r="W87" i="15"/>
  <c r="U87" i="15"/>
  <c r="S87" i="15"/>
  <c r="Z87" i="15" s="1"/>
  <c r="Q87" i="15"/>
  <c r="O87" i="15"/>
  <c r="X86" i="15"/>
  <c r="W86" i="15"/>
  <c r="U86" i="15"/>
  <c r="S86" i="15"/>
  <c r="Z86" i="15" s="1"/>
  <c r="Q86" i="15"/>
  <c r="O86" i="15"/>
  <c r="X85" i="15"/>
  <c r="W85" i="15"/>
  <c r="U85" i="15"/>
  <c r="S85" i="15"/>
  <c r="Z85" i="15" s="1"/>
  <c r="Q85" i="15"/>
  <c r="O85" i="15"/>
  <c r="X84" i="15"/>
  <c r="W84" i="15"/>
  <c r="U84" i="15"/>
  <c r="S84" i="15"/>
  <c r="Z84" i="15" s="1"/>
  <c r="Q84" i="15"/>
  <c r="O84" i="15"/>
  <c r="X83" i="15"/>
  <c r="W83" i="15"/>
  <c r="U83" i="15"/>
  <c r="S83" i="15"/>
  <c r="Z83" i="15" s="1"/>
  <c r="Q83" i="15"/>
  <c r="O83" i="15"/>
  <c r="X82" i="15"/>
  <c r="W82" i="15"/>
  <c r="U82" i="15"/>
  <c r="S82" i="15"/>
  <c r="Z82" i="15" s="1"/>
  <c r="Q82" i="15"/>
  <c r="O82" i="15"/>
  <c r="X81" i="15"/>
  <c r="W81" i="15"/>
  <c r="U81" i="15"/>
  <c r="S81" i="15"/>
  <c r="Z81" i="15" s="1"/>
  <c r="Q81" i="15"/>
  <c r="O81" i="15"/>
  <c r="X80" i="15"/>
  <c r="W80" i="15"/>
  <c r="U80" i="15"/>
  <c r="S80" i="15"/>
  <c r="Z80" i="15" s="1"/>
  <c r="Q80" i="15"/>
  <c r="O80" i="15"/>
  <c r="X79" i="15"/>
  <c r="W79" i="15"/>
  <c r="U79" i="15"/>
  <c r="S79" i="15"/>
  <c r="Z79" i="15" s="1"/>
  <c r="Q79" i="15"/>
  <c r="O79" i="15"/>
  <c r="X78" i="15"/>
  <c r="W78" i="15"/>
  <c r="U78" i="15"/>
  <c r="S78" i="15"/>
  <c r="Z78" i="15" s="1"/>
  <c r="Q78" i="15"/>
  <c r="O78" i="15"/>
  <c r="X77" i="15"/>
  <c r="W77" i="15"/>
  <c r="U77" i="15"/>
  <c r="S77" i="15"/>
  <c r="Z77" i="15" s="1"/>
  <c r="Q77" i="15"/>
  <c r="O77" i="15"/>
  <c r="X76" i="15"/>
  <c r="W76" i="15"/>
  <c r="U76" i="15"/>
  <c r="S76" i="15"/>
  <c r="Z76" i="15" s="1"/>
  <c r="Q76" i="15"/>
  <c r="O76" i="15"/>
  <c r="X75" i="15"/>
  <c r="W75" i="15"/>
  <c r="U75" i="15"/>
  <c r="S75" i="15"/>
  <c r="Z75" i="15" s="1"/>
  <c r="Q75" i="15"/>
  <c r="O75" i="15"/>
  <c r="X74" i="15"/>
  <c r="W74" i="15"/>
  <c r="U74" i="15"/>
  <c r="S74" i="15"/>
  <c r="Z74" i="15" s="1"/>
  <c r="Q74" i="15"/>
  <c r="O74" i="15"/>
  <c r="X73" i="15"/>
  <c r="W73" i="15"/>
  <c r="U73" i="15"/>
  <c r="S73" i="15"/>
  <c r="Z73" i="15" s="1"/>
  <c r="Q73" i="15"/>
  <c r="O73" i="15"/>
  <c r="X72" i="15"/>
  <c r="W72" i="15"/>
  <c r="U72" i="15"/>
  <c r="S72" i="15"/>
  <c r="Z72" i="15" s="1"/>
  <c r="Q72" i="15"/>
  <c r="O72" i="15"/>
  <c r="X71" i="15"/>
  <c r="W71" i="15"/>
  <c r="U71" i="15"/>
  <c r="S71" i="15"/>
  <c r="Z71" i="15" s="1"/>
  <c r="X70" i="15"/>
  <c r="W70" i="15"/>
  <c r="U70" i="15"/>
  <c r="S70" i="15"/>
  <c r="Z70" i="15" s="1"/>
  <c r="X69" i="15"/>
  <c r="W69" i="15"/>
  <c r="U69" i="15"/>
  <c r="S69" i="15"/>
  <c r="Z69" i="15" s="1"/>
  <c r="X68" i="15"/>
  <c r="W68" i="15"/>
  <c r="U68" i="15"/>
  <c r="S68" i="15"/>
  <c r="Z68" i="15" s="1"/>
  <c r="X67" i="15"/>
  <c r="W67" i="15"/>
  <c r="U67" i="15"/>
  <c r="S67" i="15"/>
  <c r="Z67" i="15" s="1"/>
  <c r="X66" i="15"/>
  <c r="W66" i="15"/>
  <c r="U66" i="15"/>
  <c r="S66" i="15"/>
  <c r="Z66" i="15" s="1"/>
  <c r="X65" i="15"/>
  <c r="W65" i="15"/>
  <c r="U65" i="15"/>
  <c r="S65" i="15"/>
  <c r="Z65" i="15" s="1"/>
  <c r="X64" i="15"/>
  <c r="W64" i="15"/>
  <c r="U64" i="15"/>
  <c r="S64" i="15"/>
  <c r="Z64" i="15" s="1"/>
  <c r="X63" i="15"/>
  <c r="W63" i="15"/>
  <c r="U63" i="15"/>
  <c r="S63" i="15"/>
  <c r="Z63" i="15" s="1"/>
  <c r="X62" i="15"/>
  <c r="W62" i="15"/>
  <c r="U62" i="15"/>
  <c r="S62" i="15"/>
  <c r="Z62" i="15" s="1"/>
  <c r="X61" i="15"/>
  <c r="W61" i="15"/>
  <c r="U61" i="15"/>
  <c r="S61" i="15"/>
  <c r="Z61" i="15" s="1"/>
  <c r="Q61" i="15"/>
  <c r="O61" i="15"/>
  <c r="X60" i="15"/>
  <c r="W60" i="15"/>
  <c r="U60" i="15"/>
  <c r="S60" i="15"/>
  <c r="Z60" i="15" s="1"/>
  <c r="Q60" i="15"/>
  <c r="O60" i="15"/>
  <c r="X59" i="15"/>
  <c r="W59" i="15"/>
  <c r="U59" i="15"/>
  <c r="S59" i="15"/>
  <c r="Z59" i="15" s="1"/>
  <c r="Q59" i="15"/>
  <c r="O59" i="15"/>
  <c r="X58" i="15"/>
  <c r="W58" i="15"/>
  <c r="U58" i="15"/>
  <c r="S58" i="15"/>
  <c r="Z58" i="15" s="1"/>
  <c r="Q58" i="15"/>
  <c r="O58" i="15"/>
  <c r="X57" i="15"/>
  <c r="W57" i="15"/>
  <c r="U57" i="15"/>
  <c r="S57" i="15"/>
  <c r="Z57" i="15" s="1"/>
  <c r="Q57" i="15"/>
  <c r="O57" i="15"/>
  <c r="X56" i="15"/>
  <c r="W56" i="15"/>
  <c r="U56" i="15"/>
  <c r="S56" i="15"/>
  <c r="Z56" i="15" s="1"/>
  <c r="Q56" i="15"/>
  <c r="O56" i="15"/>
  <c r="X55" i="15"/>
  <c r="W55" i="15"/>
  <c r="U55" i="15"/>
  <c r="S55" i="15"/>
  <c r="Z55" i="15" s="1"/>
  <c r="Q55" i="15"/>
  <c r="O55" i="15"/>
  <c r="X54" i="15"/>
  <c r="W54" i="15"/>
  <c r="U54" i="15"/>
  <c r="S54" i="15"/>
  <c r="Z54" i="15" s="1"/>
  <c r="Q54" i="15"/>
  <c r="O54" i="15"/>
  <c r="X53" i="15"/>
  <c r="W53" i="15"/>
  <c r="U53" i="15"/>
  <c r="S53" i="15"/>
  <c r="Z53" i="15" s="1"/>
  <c r="Q53" i="15"/>
  <c r="O53" i="15"/>
  <c r="X52" i="15"/>
  <c r="W52" i="15"/>
  <c r="U52" i="15"/>
  <c r="S52" i="15"/>
  <c r="Z52" i="15" s="1"/>
  <c r="Q52" i="15"/>
  <c r="O52" i="15"/>
  <c r="X51" i="15"/>
  <c r="W51" i="15"/>
  <c r="U51" i="15"/>
  <c r="S51" i="15"/>
  <c r="Z51" i="15" s="1"/>
  <c r="Q51" i="15"/>
  <c r="O51" i="15"/>
  <c r="X50" i="15"/>
  <c r="W50" i="15"/>
  <c r="U50" i="15"/>
  <c r="S50" i="15"/>
  <c r="Z50" i="15" s="1"/>
  <c r="Q50" i="15"/>
  <c r="O50" i="15"/>
  <c r="X49" i="15"/>
  <c r="W49" i="15"/>
  <c r="U49" i="15"/>
  <c r="S49" i="15"/>
  <c r="Z49" i="15" s="1"/>
  <c r="Q49" i="15"/>
  <c r="O49" i="15"/>
  <c r="X48" i="15"/>
  <c r="W48" i="15"/>
  <c r="U48" i="15"/>
  <c r="S48" i="15"/>
  <c r="Z48" i="15" s="1"/>
  <c r="Q48" i="15"/>
  <c r="O48" i="15"/>
  <c r="X47" i="15"/>
  <c r="W47" i="15"/>
  <c r="U47" i="15"/>
  <c r="S47" i="15"/>
  <c r="Z47" i="15" s="1"/>
  <c r="Q47" i="15"/>
  <c r="O47" i="15"/>
  <c r="X46" i="15"/>
  <c r="W46" i="15"/>
  <c r="U46" i="15"/>
  <c r="S46" i="15"/>
  <c r="Z46" i="15" s="1"/>
  <c r="Q46" i="15"/>
  <c r="O46" i="15"/>
  <c r="X45" i="15"/>
  <c r="W45" i="15"/>
  <c r="U45" i="15"/>
  <c r="S45" i="15"/>
  <c r="Z45" i="15" s="1"/>
  <c r="Q45" i="15"/>
  <c r="O45" i="15"/>
  <c r="X44" i="15"/>
  <c r="W44" i="15"/>
  <c r="U44" i="15"/>
  <c r="S44" i="15"/>
  <c r="Z44" i="15" s="1"/>
  <c r="Q44" i="15"/>
  <c r="O44" i="15"/>
  <c r="X43" i="15"/>
  <c r="W43" i="15"/>
  <c r="U43" i="15"/>
  <c r="S43" i="15"/>
  <c r="Z43" i="15" s="1"/>
  <c r="Q43" i="15"/>
  <c r="O43" i="15"/>
  <c r="X42" i="15"/>
  <c r="W42" i="15"/>
  <c r="U42" i="15"/>
  <c r="S42" i="15"/>
  <c r="Z42" i="15" s="1"/>
  <c r="Q42" i="15"/>
  <c r="O42" i="15"/>
  <c r="X41" i="15"/>
  <c r="W41" i="15"/>
  <c r="U41" i="15"/>
  <c r="S41" i="15"/>
  <c r="Z41" i="15" s="1"/>
  <c r="Q41" i="15"/>
  <c r="X40" i="15"/>
  <c r="W40" i="15"/>
  <c r="S40" i="15"/>
  <c r="O40" i="15"/>
  <c r="W39" i="15"/>
  <c r="U39" i="15"/>
  <c r="S39" i="15"/>
  <c r="Z39" i="15" s="1"/>
  <c r="Q39" i="15"/>
  <c r="O39" i="15"/>
  <c r="W38" i="15"/>
  <c r="U38" i="15"/>
  <c r="S38" i="15"/>
  <c r="Z38" i="15" s="1"/>
  <c r="Q38" i="15"/>
  <c r="O38" i="15"/>
  <c r="W37" i="15"/>
  <c r="U37" i="15"/>
  <c r="S37" i="15"/>
  <c r="Z37" i="15" s="1"/>
  <c r="Q37" i="15"/>
  <c r="O37" i="15"/>
  <c r="W36" i="15"/>
  <c r="U36" i="15"/>
  <c r="S36" i="15"/>
  <c r="Z36" i="15" s="1"/>
  <c r="Q36" i="15"/>
  <c r="O36" i="15"/>
  <c r="W35" i="15"/>
  <c r="U35" i="15"/>
  <c r="S35" i="15"/>
  <c r="Z35" i="15" s="1"/>
  <c r="Q35" i="15"/>
  <c r="O35" i="15"/>
  <c r="X34" i="15"/>
  <c r="W34" i="15"/>
  <c r="U34" i="15"/>
  <c r="S34" i="15"/>
  <c r="Z34" i="15" s="1"/>
  <c r="Q34" i="15"/>
  <c r="O34" i="15"/>
  <c r="X33" i="15"/>
  <c r="W33" i="15"/>
  <c r="U33" i="15"/>
  <c r="S33" i="15"/>
  <c r="Z33" i="15" s="1"/>
  <c r="Q33" i="15"/>
  <c r="O33" i="15"/>
  <c r="X32" i="15"/>
  <c r="W32" i="15"/>
  <c r="U32" i="15"/>
  <c r="S32" i="15"/>
  <c r="Z32" i="15" s="1"/>
  <c r="Q32" i="15"/>
  <c r="O32" i="15"/>
  <c r="X31" i="15"/>
  <c r="W31" i="15"/>
  <c r="U31" i="15"/>
  <c r="S31" i="15"/>
  <c r="Z31" i="15" s="1"/>
  <c r="Q31" i="15"/>
  <c r="O31" i="15"/>
  <c r="X30" i="15"/>
  <c r="W30" i="15"/>
  <c r="U30" i="15"/>
  <c r="S30" i="15"/>
  <c r="Z30" i="15" s="1"/>
  <c r="Q30" i="15"/>
  <c r="O30" i="15"/>
  <c r="X29" i="15"/>
  <c r="W29" i="15"/>
  <c r="U29" i="15"/>
  <c r="S29" i="15"/>
  <c r="Z29" i="15" s="1"/>
  <c r="Q29" i="15"/>
  <c r="O29" i="15"/>
  <c r="X28" i="15"/>
  <c r="W28" i="15"/>
  <c r="U28" i="15"/>
  <c r="S28" i="15"/>
  <c r="Z28" i="15" s="1"/>
  <c r="Q28" i="15"/>
  <c r="O28" i="15"/>
  <c r="X27" i="15"/>
  <c r="W27" i="15"/>
  <c r="U27" i="15"/>
  <c r="S27" i="15"/>
  <c r="Z27" i="15" s="1"/>
  <c r="Q27" i="15"/>
  <c r="O27" i="15"/>
  <c r="X26" i="15"/>
  <c r="W26" i="15"/>
  <c r="U26" i="15"/>
  <c r="S26" i="15"/>
  <c r="Z26" i="15" s="1"/>
  <c r="Q26" i="15"/>
  <c r="O26" i="15"/>
  <c r="X25" i="15"/>
  <c r="W25" i="15"/>
  <c r="U25" i="15"/>
  <c r="S25" i="15"/>
  <c r="Z25" i="15" s="1"/>
  <c r="Q25" i="15"/>
  <c r="O25" i="15"/>
  <c r="X24" i="15"/>
  <c r="W24" i="15"/>
  <c r="U24" i="15"/>
  <c r="S24" i="15"/>
  <c r="Z24" i="15" s="1"/>
  <c r="Q24" i="15"/>
  <c r="O24" i="15"/>
  <c r="X23" i="15"/>
  <c r="W23" i="15"/>
  <c r="U23" i="15"/>
  <c r="S23" i="15"/>
  <c r="Z23" i="15" s="1"/>
  <c r="Q23" i="15"/>
  <c r="O23" i="15"/>
  <c r="X22" i="15"/>
  <c r="W22" i="15"/>
  <c r="U22" i="15"/>
  <c r="S22" i="15"/>
  <c r="Z22" i="15" s="1"/>
  <c r="Q22" i="15"/>
  <c r="O22" i="15"/>
  <c r="X21" i="15"/>
  <c r="W21" i="15"/>
  <c r="U21" i="15"/>
  <c r="S21" i="15"/>
  <c r="Z21" i="15" s="1"/>
  <c r="Q21" i="15"/>
  <c r="O21" i="15"/>
  <c r="X20" i="15"/>
  <c r="W20" i="15"/>
  <c r="U20" i="15"/>
  <c r="S20" i="15"/>
  <c r="Z20" i="15" s="1"/>
  <c r="Q20" i="15"/>
  <c r="O20" i="15"/>
  <c r="X19" i="15"/>
  <c r="W19" i="15"/>
  <c r="U19" i="15"/>
  <c r="S19" i="15"/>
  <c r="Z19" i="15" s="1"/>
  <c r="Q19" i="15"/>
  <c r="O19" i="15"/>
  <c r="X18" i="15"/>
  <c r="W18" i="15"/>
  <c r="U18" i="15"/>
  <c r="S18" i="15"/>
  <c r="Z18" i="15" s="1"/>
  <c r="Q18" i="15"/>
  <c r="O18" i="15"/>
  <c r="X17" i="15"/>
  <c r="W17" i="15"/>
  <c r="U17" i="15"/>
  <c r="S17" i="15"/>
  <c r="Z17" i="15" s="1"/>
  <c r="Q17" i="15"/>
  <c r="O17" i="15"/>
  <c r="X16" i="15"/>
  <c r="W16" i="15"/>
  <c r="U16" i="15"/>
  <c r="S16" i="15"/>
  <c r="Z16" i="15" s="1"/>
  <c r="Q16" i="15"/>
  <c r="O16" i="15"/>
  <c r="X15" i="15"/>
  <c r="W15" i="15"/>
  <c r="U15" i="15"/>
  <c r="S15" i="15"/>
  <c r="Z15" i="15" s="1"/>
  <c r="Q15" i="15"/>
  <c r="O15" i="15"/>
  <c r="X14" i="15"/>
  <c r="W14" i="15"/>
  <c r="U14" i="15"/>
  <c r="S14" i="15"/>
  <c r="Z14" i="15" s="1"/>
  <c r="Q14" i="15"/>
  <c r="O14" i="15"/>
  <c r="X13" i="15"/>
  <c r="W13" i="15"/>
  <c r="U13" i="15"/>
  <c r="S13" i="15"/>
  <c r="Z13" i="15" s="1"/>
  <c r="Q13" i="15"/>
  <c r="O13" i="15"/>
  <c r="X12" i="15"/>
  <c r="W12" i="15"/>
  <c r="U12" i="15"/>
  <c r="S12" i="15"/>
  <c r="Z12" i="15" s="1"/>
  <c r="Q12" i="15"/>
  <c r="O12" i="15"/>
  <c r="X11" i="15"/>
  <c r="W11" i="15"/>
  <c r="U11" i="15"/>
  <c r="S11" i="15"/>
  <c r="Z11" i="15" s="1"/>
  <c r="Q11" i="15"/>
  <c r="O11" i="15"/>
  <c r="X10" i="15"/>
  <c r="W10" i="15"/>
  <c r="U10" i="15"/>
  <c r="S10" i="15"/>
  <c r="Z10" i="15" s="1"/>
  <c r="Q10" i="15"/>
  <c r="O10" i="15"/>
  <c r="X9" i="15"/>
  <c r="W9" i="15"/>
  <c r="U9" i="15"/>
  <c r="S9" i="15"/>
  <c r="Z9" i="15" s="1"/>
  <c r="Q9" i="15"/>
  <c r="O9" i="15"/>
  <c r="X8" i="15"/>
  <c r="W8" i="15"/>
  <c r="U8" i="15"/>
  <c r="S8" i="15"/>
  <c r="Z8" i="15" s="1"/>
  <c r="Q8" i="15"/>
  <c r="O8" i="15"/>
  <c r="X7" i="15"/>
  <c r="W7" i="15"/>
  <c r="U7" i="15"/>
  <c r="S7" i="15"/>
  <c r="Z7" i="15" s="1"/>
  <c r="Q7" i="15"/>
  <c r="O7" i="15"/>
  <c r="X6" i="15"/>
  <c r="W6" i="15"/>
  <c r="U6" i="15"/>
  <c r="S6" i="15"/>
  <c r="Z6" i="15" s="1"/>
  <c r="Q6" i="15"/>
  <c r="O6" i="15"/>
  <c r="X5" i="15"/>
  <c r="W5" i="15"/>
  <c r="U5" i="15"/>
  <c r="S5" i="15"/>
  <c r="Z5" i="15" s="1"/>
  <c r="Q5" i="15"/>
  <c r="O5" i="15"/>
  <c r="X4" i="15"/>
  <c r="W4" i="15"/>
  <c r="U4" i="15"/>
  <c r="S4" i="15"/>
  <c r="Z4" i="15" s="1"/>
  <c r="Q4" i="15"/>
  <c r="O4" i="15"/>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D3" i="8"/>
  <c r="D9" i="5"/>
  <c r="E8" i="5"/>
  <c r="D8" i="5"/>
  <c r="E7" i="5"/>
  <c r="D7" i="5"/>
  <c r="E6" i="5"/>
  <c r="D6" i="5"/>
  <c r="E5" i="5"/>
  <c r="D5" i="5"/>
  <c r="E4" i="5"/>
  <c r="D4" i="5"/>
  <c r="AP414" i="15"/>
</calcChain>
</file>

<file path=xl/comments1.xml><?xml version="1.0" encoding="utf-8"?>
<comments xmlns="http://schemas.openxmlformats.org/spreadsheetml/2006/main">
  <authors>
    <author>Windows User</author>
    <author>BOD Sedighian</author>
  </authors>
  <commentList>
    <comment ref="K41" authorId="0" shapeId="0">
      <text>
        <r>
          <rPr>
            <b/>
            <sz val="9"/>
            <rFont val="Tahoma"/>
            <family val="2"/>
          </rPr>
          <t>Windows User:</t>
        </r>
        <r>
          <rPr>
            <sz val="9"/>
            <rFont val="Tahoma"/>
            <family val="2"/>
          </rPr>
          <t xml:space="preserve">
نصب و آموزش اولیه</t>
        </r>
      </text>
    </comment>
    <comment ref="K44" authorId="0" shapeId="0">
      <text>
        <r>
          <rPr>
            <b/>
            <sz val="9"/>
            <rFont val="Tahoma"/>
            <family val="2"/>
          </rPr>
          <t>Windows User:</t>
        </r>
        <r>
          <rPr>
            <sz val="9"/>
            <rFont val="Tahoma"/>
            <family val="2"/>
          </rPr>
          <t xml:space="preserve">
یک روز نصب،آموزش، ورود اطلاعات و استقرار</t>
        </r>
      </text>
    </comment>
    <comment ref="K46" authorId="0" shapeId="0">
      <text>
        <r>
          <rPr>
            <b/>
            <sz val="9"/>
            <rFont val="Tahoma"/>
            <family val="2"/>
          </rPr>
          <t>Windows User:</t>
        </r>
        <r>
          <rPr>
            <sz val="9"/>
            <rFont val="Tahoma"/>
            <family val="2"/>
          </rPr>
          <t xml:space="preserve">
نصب و استقرار اولیه</t>
        </r>
      </text>
    </comment>
    <comment ref="K71" authorId="1" shapeId="0">
      <text>
        <r>
          <rPr>
            <b/>
            <sz val="9"/>
            <rFont val="Tahoma"/>
            <family val="2"/>
          </rPr>
          <t>BOD Sedighian:</t>
        </r>
        <r>
          <rPr>
            <sz val="9"/>
            <rFont val="Tahoma"/>
            <family val="2"/>
          </rPr>
          <t xml:space="preserve">
خدمات نصب اولیه و آموزش دیده شود. - استقرار - دو جلسه</t>
        </r>
      </text>
    </comment>
    <comment ref="K76" authorId="0" shapeId="0">
      <text>
        <r>
          <rPr>
            <b/>
            <sz val="9"/>
            <rFont val="Tahoma"/>
            <family val="2"/>
          </rPr>
          <t>Windows User:</t>
        </r>
        <r>
          <rPr>
            <sz val="9"/>
            <rFont val="Tahoma"/>
            <family val="2"/>
          </rPr>
          <t xml:space="preserve">
نصب و آموزش و استقرار اولیه</t>
        </r>
      </text>
    </comment>
    <comment ref="K81" authorId="0" shapeId="0">
      <text>
        <r>
          <rPr>
            <b/>
            <sz val="9"/>
            <rFont val="Tahoma"/>
            <family val="2"/>
          </rPr>
          <t>Windows User:</t>
        </r>
        <r>
          <rPr>
            <sz val="9"/>
            <rFont val="Tahoma"/>
            <family val="2"/>
          </rPr>
          <t xml:space="preserve">
نصب و آموزش اولیه</t>
        </r>
      </text>
    </comment>
    <comment ref="K86" authorId="0" shapeId="0">
      <text>
        <r>
          <rPr>
            <b/>
            <sz val="9"/>
            <rFont val="Tahoma"/>
            <family val="2"/>
          </rPr>
          <t>Windows User:</t>
        </r>
        <r>
          <rPr>
            <sz val="9"/>
            <rFont val="Tahoma"/>
            <family val="2"/>
          </rPr>
          <t xml:space="preserve">
نصب و آموزش و استقرار اولیه</t>
        </r>
      </text>
    </comment>
    <comment ref="K91" authorId="0" shapeId="0">
      <text>
        <r>
          <rPr>
            <b/>
            <sz val="9"/>
            <rFont val="Tahoma"/>
            <family val="2"/>
          </rPr>
          <t>Windows User:</t>
        </r>
        <r>
          <rPr>
            <sz val="9"/>
            <rFont val="Tahoma"/>
            <family val="2"/>
          </rPr>
          <t xml:space="preserve">
نصب و آموزش اولیه</t>
        </r>
      </text>
    </comment>
    <comment ref="K121" authorId="0" shapeId="0">
      <text>
        <r>
          <rPr>
            <b/>
            <sz val="9"/>
            <rFont val="Tahoma"/>
            <family val="2"/>
          </rPr>
          <t>Windows User:</t>
        </r>
        <r>
          <rPr>
            <sz val="9"/>
            <rFont val="Tahoma"/>
            <family val="2"/>
          </rPr>
          <t xml:space="preserve">
نصب و آموزش اولیه</t>
        </r>
      </text>
    </comment>
  </commentList>
</comments>
</file>

<file path=xl/comments2.xml><?xml version="1.0" encoding="utf-8"?>
<comments xmlns="http://schemas.openxmlformats.org/spreadsheetml/2006/main">
  <authors>
    <author>somaye azadi</author>
    <author>Windows User</author>
    <author>BOD Sedighian</author>
  </authors>
  <commentList>
    <comment ref="P9" authorId="0" shapeId="0">
      <text>
        <r>
          <rPr>
            <b/>
            <sz val="9"/>
            <rFont val="Tahoma"/>
            <family val="2"/>
          </rPr>
          <t>somaye azadi:</t>
        </r>
        <r>
          <rPr>
            <sz val="9"/>
            <rFont val="Tahoma"/>
            <family val="2"/>
          </rPr>
          <t xml:space="preserve">
به دلیل شبکه 44 نسبت به قیمت قبل درصد رشد 25 درصد بوده و مورد تایید هییت مدیره قرار گرفته است </t>
        </r>
      </text>
    </comment>
    <comment ref="P14" authorId="0" shapeId="0">
      <text>
        <r>
          <rPr>
            <b/>
            <sz val="9"/>
            <rFont val="Tahoma"/>
            <family val="2"/>
          </rPr>
          <t>somaye azadi:</t>
        </r>
        <r>
          <rPr>
            <sz val="9"/>
            <rFont val="Tahoma"/>
            <family val="2"/>
          </rPr>
          <t xml:space="preserve">
با توجه به افزایش نسبت به قیمت قبل که در کد 44 حدود 25 درصد بود در این کد ها نیز همین درصد اعمال گردیده است </t>
        </r>
      </text>
    </comment>
    <comment ref="P39" authorId="0" shapeId="0">
      <text>
        <r>
          <rPr>
            <b/>
            <sz val="9"/>
            <rFont val="Tahoma"/>
            <family val="2"/>
          </rPr>
          <t>somaye azadi:</t>
        </r>
        <r>
          <rPr>
            <sz val="9"/>
            <rFont val="Tahoma"/>
            <family val="2"/>
          </rPr>
          <t xml:space="preserve">
به دلیل شبکه 44 نسبت به قیمت قبل درصد رشد 25 درصد بوده این نیز به همین میزان تغییر نموده است </t>
        </r>
      </text>
    </comment>
    <comment ref="Y42" authorId="1" shapeId="0">
      <text>
        <r>
          <rPr>
            <b/>
            <sz val="9"/>
            <rFont val="Tahoma"/>
            <family val="2"/>
          </rPr>
          <t>Windows User:</t>
        </r>
        <r>
          <rPr>
            <sz val="9"/>
            <rFont val="Tahoma"/>
            <family val="2"/>
          </rPr>
          <t xml:space="preserve">
نصب و آموزش اولیه</t>
        </r>
      </text>
    </comment>
    <comment ref="Y45" authorId="1" shapeId="0">
      <text>
        <r>
          <rPr>
            <b/>
            <sz val="9"/>
            <rFont val="Tahoma"/>
            <family val="2"/>
          </rPr>
          <t>Windows User:</t>
        </r>
        <r>
          <rPr>
            <sz val="9"/>
            <rFont val="Tahoma"/>
            <family val="2"/>
          </rPr>
          <t xml:space="preserve">
یک روز نصب،آموزش، ورود اطلاعات و استقرار</t>
        </r>
      </text>
    </comment>
    <comment ref="Y47" authorId="1" shapeId="0">
      <text>
        <r>
          <rPr>
            <b/>
            <sz val="9"/>
            <rFont val="Tahoma"/>
            <family val="2"/>
          </rPr>
          <t>Windows User:</t>
        </r>
        <r>
          <rPr>
            <sz val="9"/>
            <rFont val="Tahoma"/>
            <family val="2"/>
          </rPr>
          <t xml:space="preserve">
نصب و استقرار اولیه</t>
        </r>
      </text>
    </comment>
    <comment ref="Y72" authorId="2" shapeId="0">
      <text>
        <r>
          <rPr>
            <b/>
            <sz val="9"/>
            <rFont val="Tahoma"/>
            <family val="2"/>
          </rPr>
          <t>BOD Sedighian:</t>
        </r>
        <r>
          <rPr>
            <sz val="9"/>
            <rFont val="Tahoma"/>
            <family val="2"/>
          </rPr>
          <t xml:space="preserve">
خدمات نصب اولیه و آموزش دیده شود. - استقرار - دو جلسه</t>
        </r>
      </text>
    </comment>
    <comment ref="Y77" authorId="1" shapeId="0">
      <text>
        <r>
          <rPr>
            <b/>
            <sz val="9"/>
            <rFont val="Tahoma"/>
            <family val="2"/>
          </rPr>
          <t>Windows User:</t>
        </r>
        <r>
          <rPr>
            <sz val="9"/>
            <rFont val="Tahoma"/>
            <family val="2"/>
          </rPr>
          <t xml:space="preserve">
نصب و آموزش و استقرار اولیه</t>
        </r>
      </text>
    </comment>
    <comment ref="Y82" authorId="1" shapeId="0">
      <text>
        <r>
          <rPr>
            <b/>
            <sz val="9"/>
            <rFont val="Tahoma"/>
            <family val="2"/>
          </rPr>
          <t>Windows User:</t>
        </r>
        <r>
          <rPr>
            <sz val="9"/>
            <rFont val="Tahoma"/>
            <family val="2"/>
          </rPr>
          <t xml:space="preserve">
نصب و آموزش اولیه</t>
        </r>
      </text>
    </comment>
    <comment ref="Y87" authorId="1" shapeId="0">
      <text>
        <r>
          <rPr>
            <b/>
            <sz val="9"/>
            <rFont val="Tahoma"/>
            <family val="2"/>
          </rPr>
          <t>Windows User:</t>
        </r>
        <r>
          <rPr>
            <sz val="9"/>
            <rFont val="Tahoma"/>
            <family val="2"/>
          </rPr>
          <t xml:space="preserve">
نصب و آموزش و استقرار اولیه</t>
        </r>
      </text>
    </comment>
    <comment ref="Y92" authorId="1" shapeId="0">
      <text>
        <r>
          <rPr>
            <b/>
            <sz val="9"/>
            <rFont val="Tahoma"/>
            <family val="2"/>
          </rPr>
          <t>Windows User:</t>
        </r>
        <r>
          <rPr>
            <sz val="9"/>
            <rFont val="Tahoma"/>
            <family val="2"/>
          </rPr>
          <t xml:space="preserve">
نصب و آموزش اولیه</t>
        </r>
      </text>
    </comment>
    <comment ref="Y122" authorId="1" shapeId="0">
      <text>
        <r>
          <rPr>
            <b/>
            <sz val="9"/>
            <rFont val="Tahoma"/>
            <family val="2"/>
          </rPr>
          <t>Windows User:</t>
        </r>
        <r>
          <rPr>
            <sz val="9"/>
            <rFont val="Tahoma"/>
            <family val="2"/>
          </rPr>
          <t xml:space="preserve">
نصب و آموزش اولیه</t>
        </r>
      </text>
    </comment>
  </commentList>
</comments>
</file>

<file path=xl/comments3.xml><?xml version="1.0" encoding="utf-8"?>
<comments xmlns="http://schemas.openxmlformats.org/spreadsheetml/2006/main">
  <authors>
    <author>somaye azadi</author>
    <author>Windows User</author>
    <author>BOD Sedighian</author>
  </authors>
  <commentList>
    <comment ref="P8" authorId="0" shapeId="0">
      <text>
        <r>
          <rPr>
            <b/>
            <sz val="9"/>
            <rFont val="Tahoma"/>
            <family val="2"/>
          </rPr>
          <t>somaye azadi:</t>
        </r>
        <r>
          <rPr>
            <sz val="9"/>
            <rFont val="Tahoma"/>
            <family val="2"/>
          </rPr>
          <t xml:space="preserve">
به دلیل شبکه 44 نسبت به قیمت قبل درصد رشد 25 درصد بوده و مورد تایید هییت مدیره قرار گرفته است </t>
        </r>
      </text>
    </comment>
    <comment ref="P13" authorId="0" shapeId="0">
      <text>
        <r>
          <rPr>
            <b/>
            <sz val="9"/>
            <rFont val="Tahoma"/>
            <family val="2"/>
          </rPr>
          <t>somaye azadi:</t>
        </r>
        <r>
          <rPr>
            <sz val="9"/>
            <rFont val="Tahoma"/>
            <family val="2"/>
          </rPr>
          <t xml:space="preserve">
با توجه به افزایش نسبت به قیمت قبل که در کد 44 حدود 25 درصد بود در این کد ها نیز همین درصد اعمال گردیده است </t>
        </r>
      </text>
    </comment>
    <comment ref="P38" authorId="0" shapeId="0">
      <text>
        <r>
          <rPr>
            <b/>
            <sz val="9"/>
            <rFont val="Tahoma"/>
            <family val="2"/>
          </rPr>
          <t>somaye azadi:</t>
        </r>
        <r>
          <rPr>
            <sz val="9"/>
            <rFont val="Tahoma"/>
            <family val="2"/>
          </rPr>
          <t xml:space="preserve">
به دلیل شبکه 44 نسبت به قیمت قبل درصد رشد 25 درصد بوده این نیز به همین میزان تغییر نموده است </t>
        </r>
      </text>
    </comment>
    <comment ref="Y41" authorId="1" shapeId="0">
      <text>
        <r>
          <rPr>
            <b/>
            <sz val="9"/>
            <rFont val="Tahoma"/>
            <family val="2"/>
          </rPr>
          <t>Windows User:</t>
        </r>
        <r>
          <rPr>
            <sz val="9"/>
            <rFont val="Tahoma"/>
            <family val="2"/>
          </rPr>
          <t xml:space="preserve">
نصب و آموزش اولیه</t>
        </r>
      </text>
    </comment>
    <comment ref="Y44" authorId="1" shapeId="0">
      <text>
        <r>
          <rPr>
            <b/>
            <sz val="9"/>
            <rFont val="Tahoma"/>
            <family val="2"/>
          </rPr>
          <t>Windows User:</t>
        </r>
        <r>
          <rPr>
            <sz val="9"/>
            <rFont val="Tahoma"/>
            <family val="2"/>
          </rPr>
          <t xml:space="preserve">
یک روز نصب،آموزش، ورود اطلاعات و استقرار</t>
        </r>
      </text>
    </comment>
    <comment ref="Y46" authorId="1" shapeId="0">
      <text>
        <r>
          <rPr>
            <b/>
            <sz val="9"/>
            <rFont val="Tahoma"/>
            <family val="2"/>
          </rPr>
          <t>Windows User:</t>
        </r>
        <r>
          <rPr>
            <sz val="9"/>
            <rFont val="Tahoma"/>
            <family val="2"/>
          </rPr>
          <t xml:space="preserve">
نصب و استقرار اولیه</t>
        </r>
      </text>
    </comment>
    <comment ref="Y71" authorId="2" shapeId="0">
      <text>
        <r>
          <rPr>
            <b/>
            <sz val="9"/>
            <rFont val="Tahoma"/>
            <family val="2"/>
          </rPr>
          <t>BOD Sedighian:</t>
        </r>
        <r>
          <rPr>
            <sz val="9"/>
            <rFont val="Tahoma"/>
            <family val="2"/>
          </rPr>
          <t xml:space="preserve">
خدمات نصب اولیه و آموزش دیده شود. - استقرار - دو جلسه</t>
        </r>
      </text>
    </comment>
    <comment ref="Y76" authorId="1" shapeId="0">
      <text>
        <r>
          <rPr>
            <b/>
            <sz val="9"/>
            <rFont val="Tahoma"/>
            <family val="2"/>
          </rPr>
          <t>Windows User:</t>
        </r>
        <r>
          <rPr>
            <sz val="9"/>
            <rFont val="Tahoma"/>
            <family val="2"/>
          </rPr>
          <t xml:space="preserve">
نصب و آموزش و استقرار اولیه</t>
        </r>
      </text>
    </comment>
    <comment ref="Y81" authorId="1" shapeId="0">
      <text>
        <r>
          <rPr>
            <b/>
            <sz val="9"/>
            <rFont val="Tahoma"/>
            <family val="2"/>
          </rPr>
          <t>Windows User:</t>
        </r>
        <r>
          <rPr>
            <sz val="9"/>
            <rFont val="Tahoma"/>
            <family val="2"/>
          </rPr>
          <t xml:space="preserve">
نصب و آموزش اولیه</t>
        </r>
      </text>
    </comment>
    <comment ref="Y86" authorId="1" shapeId="0">
      <text>
        <r>
          <rPr>
            <b/>
            <sz val="9"/>
            <rFont val="Tahoma"/>
            <family val="2"/>
          </rPr>
          <t>Windows User:</t>
        </r>
        <r>
          <rPr>
            <sz val="9"/>
            <rFont val="Tahoma"/>
            <family val="2"/>
          </rPr>
          <t xml:space="preserve">
نصب و آموزش و استقرار اولیه</t>
        </r>
      </text>
    </comment>
    <comment ref="Y91" authorId="1" shapeId="0">
      <text>
        <r>
          <rPr>
            <b/>
            <sz val="9"/>
            <rFont val="Tahoma"/>
            <family val="2"/>
          </rPr>
          <t>Windows User:</t>
        </r>
        <r>
          <rPr>
            <sz val="9"/>
            <rFont val="Tahoma"/>
            <family val="2"/>
          </rPr>
          <t xml:space="preserve">
نصب و آموزش اولیه</t>
        </r>
      </text>
    </comment>
    <comment ref="Y121" authorId="1" shapeId="0">
      <text>
        <r>
          <rPr>
            <b/>
            <sz val="9"/>
            <rFont val="Tahoma"/>
            <family val="2"/>
          </rPr>
          <t>Windows User:</t>
        </r>
        <r>
          <rPr>
            <sz val="9"/>
            <rFont val="Tahoma"/>
            <family val="2"/>
          </rPr>
          <t xml:space="preserve">
نصب و آموزش اولیه</t>
        </r>
      </text>
    </comment>
  </commentList>
</comments>
</file>

<file path=xl/comments4.xml><?xml version="1.0" encoding="utf-8"?>
<comments xmlns="http://schemas.openxmlformats.org/spreadsheetml/2006/main">
  <authors>
    <author>Windows User</author>
    <author>RM Sales</author>
    <author>somaye azadi</author>
  </authors>
  <commentList>
    <comment ref="P20" authorId="0" shapeId="0">
      <text>
        <r>
          <rPr>
            <b/>
            <sz val="9"/>
            <rFont val="Tahoma"/>
            <family val="2"/>
          </rPr>
          <t>Windows User:</t>
        </r>
        <r>
          <rPr>
            <sz val="9"/>
            <rFont val="Tahoma"/>
            <family val="2"/>
          </rPr>
          <t xml:space="preserve">
به نظر بنده قیمت محاسبه شده کشش بازار دارد. مثلا 3370</t>
        </r>
      </text>
    </comment>
    <comment ref="J28" authorId="1" shapeId="0">
      <text>
        <r>
          <rPr>
            <b/>
            <sz val="9"/>
            <rFont val="Tahoma"/>
            <family val="2"/>
          </rPr>
          <t>RM Sales:</t>
        </r>
        <r>
          <rPr>
            <sz val="9"/>
            <rFont val="Tahoma"/>
            <family val="2"/>
          </rPr>
          <t xml:space="preserve">
هر پکیچ 10 شرکتی که به10 شرکت پایه اضافه شود قیمت ان 300000 ریال میباشد</t>
        </r>
      </text>
    </comment>
    <comment ref="P28" authorId="0" shapeId="0">
      <text>
        <r>
          <rPr>
            <b/>
            <sz val="9"/>
            <rFont val="Tahoma"/>
            <family val="2"/>
          </rPr>
          <t>Windows User:</t>
        </r>
        <r>
          <rPr>
            <sz val="9"/>
            <rFont val="Tahoma"/>
            <family val="2"/>
          </rPr>
          <t xml:space="preserve">
رقبا قیمت بسیار بالائی برای چند شرکتی دارند، حتی تک شرکت تک شرکت می فروشند و گران، بررسی شود اگر حجم فروش قابل توجهی دارد روی قیمت بالاتر فکر شود</t>
        </r>
      </text>
    </comment>
    <comment ref="P65" authorId="2" shapeId="0">
      <text>
        <r>
          <rPr>
            <b/>
            <sz val="9"/>
            <rFont val="Tahoma"/>
            <family val="2"/>
          </rPr>
          <t>somaye azadi:</t>
        </r>
        <r>
          <rPr>
            <sz val="9"/>
            <rFont val="Tahoma"/>
            <family val="2"/>
          </rPr>
          <t xml:space="preserve">
به دلیل شبکه 44 نسبت به قیمت قبل درصد رشد 25 درصد بوده و مورد تایید هییت مدیره قرار گرفته است </t>
        </r>
      </text>
    </comment>
    <comment ref="P80" authorId="2" shapeId="0">
      <text>
        <r>
          <rPr>
            <b/>
            <sz val="9"/>
            <rFont val="Tahoma"/>
            <family val="2"/>
          </rPr>
          <t>somaye azadi:</t>
        </r>
        <r>
          <rPr>
            <sz val="9"/>
            <rFont val="Tahoma"/>
            <family val="2"/>
          </rPr>
          <t xml:space="preserve">
به دلیل شبکه 44 نسبت به قیمت قبل درصد رشد 25 درصد بوده این نیز به همین میزان تغییر نموده است </t>
        </r>
      </text>
    </comment>
    <comment ref="P505" authorId="2" shapeId="0">
      <text>
        <r>
          <rPr>
            <b/>
            <sz val="9"/>
            <rFont val="Tahoma"/>
            <family val="2"/>
          </rPr>
          <t>somaye azadi:</t>
        </r>
        <r>
          <rPr>
            <sz val="9"/>
            <rFont val="Tahoma"/>
            <family val="2"/>
          </rPr>
          <t xml:space="preserve">
با توجه به افزایش نسبت به قیمت قبل که در کد 44 حدود 25 درصد بود در این کد ها نیز همین درصد اعمال گردیده است </t>
        </r>
      </text>
    </comment>
  </commentList>
</comments>
</file>

<file path=xl/sharedStrings.xml><?xml version="1.0" encoding="utf-8"?>
<sst xmlns="http://schemas.openxmlformats.org/spreadsheetml/2006/main" count="4615" uniqueCount="866">
  <si>
    <t>محصولات</t>
  </si>
  <si>
    <t>گروه محصول</t>
  </si>
  <si>
    <t xml:space="preserve">‌نام محصول </t>
  </si>
  <si>
    <t xml:space="preserve">كد محصول </t>
  </si>
  <si>
    <t>قیمت اول سال 97</t>
  </si>
  <si>
    <t xml:space="preserve">هلو </t>
  </si>
  <si>
    <t xml:space="preserve">فروشگاهي پايه </t>
  </si>
  <si>
    <t xml:space="preserve">فروشگاهي ساده </t>
  </si>
  <si>
    <t xml:space="preserve">فروشگاهي متوسط </t>
  </si>
  <si>
    <t xml:space="preserve">فروشگاهي پيشرفته </t>
  </si>
  <si>
    <t>فروشگاهي پيشرفته 2 کاربره</t>
  </si>
  <si>
    <t xml:space="preserve">شركتي ساده </t>
  </si>
  <si>
    <t xml:space="preserve">شركتي متوسط </t>
  </si>
  <si>
    <t xml:space="preserve">شركتي پيشرفته </t>
  </si>
  <si>
    <t xml:space="preserve"> شركتي ويژه </t>
  </si>
  <si>
    <t>شرکتي پيشرفته 2 کاربره</t>
  </si>
  <si>
    <t xml:space="preserve">توليدي ساده </t>
  </si>
  <si>
    <t xml:space="preserve">توليدي متوسط </t>
  </si>
  <si>
    <t xml:space="preserve">توليدي پيشرفته </t>
  </si>
  <si>
    <t>توليدي پيشرفته 2 کاربره</t>
  </si>
  <si>
    <t xml:space="preserve">جامع </t>
  </si>
  <si>
    <t xml:space="preserve">صنعتي </t>
  </si>
  <si>
    <t xml:space="preserve">شبكه </t>
  </si>
  <si>
    <t>كيتهای عمومی</t>
  </si>
  <si>
    <t xml:space="preserve">عمومي </t>
  </si>
  <si>
    <t>كيتهای ویژه</t>
  </si>
  <si>
    <t>اقساط و گزارشات</t>
  </si>
  <si>
    <t>چند ارزی</t>
  </si>
  <si>
    <t>هزینه حمل</t>
  </si>
  <si>
    <t>گزارشات تجمیعی</t>
  </si>
  <si>
    <t>فروش فوری</t>
  </si>
  <si>
    <t>مرکز هزینه و مرکز درآمد</t>
  </si>
  <si>
    <t>10شرکتی</t>
  </si>
  <si>
    <t>چاپ بارکد</t>
  </si>
  <si>
    <t>اس ام اس</t>
  </si>
  <si>
    <t>14،9%</t>
  </si>
  <si>
    <t>پرینت روی چک</t>
  </si>
  <si>
    <t>پکیج (بسته) ویژه مشاغل</t>
  </si>
  <si>
    <t xml:space="preserve">كاشي و سراميك </t>
  </si>
  <si>
    <t xml:space="preserve">شيشه بري </t>
  </si>
  <si>
    <t>سخت افزار</t>
  </si>
  <si>
    <t xml:space="preserve">پارچه </t>
  </si>
  <si>
    <t xml:space="preserve">كفش </t>
  </si>
  <si>
    <t xml:space="preserve">سنگ بري </t>
  </si>
  <si>
    <t xml:space="preserve">اجاره فيلم </t>
  </si>
  <si>
    <t xml:space="preserve">خدمات نگهداري (خدمات پس از فروش ) </t>
  </si>
  <si>
    <t xml:space="preserve">كارواش </t>
  </si>
  <si>
    <t xml:space="preserve">لوازم التحرير </t>
  </si>
  <si>
    <t xml:space="preserve">فروشگاهها و سوپر ماركتها </t>
  </si>
  <si>
    <t xml:space="preserve">بازرگاني ماشين هاي اداري </t>
  </si>
  <si>
    <t xml:space="preserve">ميوه و تره بار </t>
  </si>
  <si>
    <t xml:space="preserve">مصالح ساختماني </t>
  </si>
  <si>
    <t>خدمات و تعميرات كامپيوتر</t>
  </si>
  <si>
    <t xml:space="preserve">آهن فروشي </t>
  </si>
  <si>
    <t>طلافروشی</t>
  </si>
  <si>
    <t>آرایشگاه</t>
  </si>
  <si>
    <t xml:space="preserve">الكترونيك </t>
  </si>
  <si>
    <t xml:space="preserve">رستوران ساده </t>
  </si>
  <si>
    <t xml:space="preserve">رستوران متوسط </t>
  </si>
  <si>
    <t xml:space="preserve">رستوران پيشرفته </t>
  </si>
  <si>
    <t>ابزار جانبی</t>
  </si>
  <si>
    <t>سفارش گیری پخش</t>
  </si>
  <si>
    <t>داشبورد مدیریتی</t>
  </si>
  <si>
    <t>وب سرویس سطح 1</t>
  </si>
  <si>
    <t>وب سرویس سطح 2</t>
  </si>
  <si>
    <t>گزارش وب سرویس</t>
  </si>
  <si>
    <t>سفارش گیری رستوران</t>
  </si>
  <si>
    <t>پنل مشاغل</t>
  </si>
  <si>
    <t>الکترونیک</t>
  </si>
  <si>
    <t>رستوران جامع</t>
  </si>
  <si>
    <t>رستوران شبکه</t>
  </si>
  <si>
    <t>آرایشگاه ساده</t>
  </si>
  <si>
    <t>آرایشگاه متوسط</t>
  </si>
  <si>
    <t>آرایشگاه پیشرفته</t>
  </si>
  <si>
    <t>آرایشگاه جامع</t>
  </si>
  <si>
    <t>آرایشگاه شبکه 44</t>
  </si>
  <si>
    <t xml:space="preserve">عینک ساده </t>
  </si>
  <si>
    <t>عینک متوسط</t>
  </si>
  <si>
    <t>عینک پیشرفته</t>
  </si>
  <si>
    <t>عینک جامع</t>
  </si>
  <si>
    <t>عینک شبکه</t>
  </si>
  <si>
    <t>پخش ساده</t>
  </si>
  <si>
    <t>پخش متوسط</t>
  </si>
  <si>
    <t>پخش پیشرفته</t>
  </si>
  <si>
    <t>پخش جامع</t>
  </si>
  <si>
    <t>پخش شبکه</t>
  </si>
  <si>
    <t>تولیدی مانتو ساده</t>
  </si>
  <si>
    <t>تولیدی مانتو متوسط</t>
  </si>
  <si>
    <t>تولیدی مانتو پیشرفته</t>
  </si>
  <si>
    <t xml:space="preserve">تولیدی مانتو جامع </t>
  </si>
  <si>
    <t>تولیدی مانتو شبکه</t>
  </si>
  <si>
    <t xml:space="preserve">بازرگانی مانتو ساده </t>
  </si>
  <si>
    <t>بازرگانی مانتو متوسط</t>
  </si>
  <si>
    <t xml:space="preserve">بازرگانی مانتو پیشرفته </t>
  </si>
  <si>
    <t>بازرگانی مانتو جامع</t>
  </si>
  <si>
    <t>بازرگانی مانتو شبکه</t>
  </si>
  <si>
    <t>سوپرمارکت ساده</t>
  </si>
  <si>
    <t>سوپرمارکت متوسط</t>
  </si>
  <si>
    <t>سوپرمارکت پیشرفته</t>
  </si>
  <si>
    <t>سوپرمارکت جامع</t>
  </si>
  <si>
    <t>سوپرمارکت شبکه</t>
  </si>
  <si>
    <t>قنادی و آجیل فروشی ساده</t>
  </si>
  <si>
    <t>قنادی و آجیل فروشی متوسط</t>
  </si>
  <si>
    <t>قنادی و آجیل فروشی پیشرفته</t>
  </si>
  <si>
    <t>قنادی و آجیل فروشی جامع</t>
  </si>
  <si>
    <t>قنادی و آجیل فروشی شبکه</t>
  </si>
  <si>
    <t>لوازم یدکی ساده</t>
  </si>
  <si>
    <t>لوازم یدکی متوسط</t>
  </si>
  <si>
    <t>لوازم یدکی پیشرفته</t>
  </si>
  <si>
    <t>لوازم یدکی جامع</t>
  </si>
  <si>
    <t>لوازم یدکی شبکه</t>
  </si>
  <si>
    <t>لوازم آرایشی و بهداشتی ساده</t>
  </si>
  <si>
    <t>لوازم آرایشی و بهداشتی متوسط</t>
  </si>
  <si>
    <t>لوازم آرایشی و بهداشتی پیشرفته</t>
  </si>
  <si>
    <t>لوازم آرایشی و بهداشتی جامع</t>
  </si>
  <si>
    <t>لوازم آرایشی و بهداشتی شبکه</t>
  </si>
  <si>
    <t>فراورده های پروتئینی ساده</t>
  </si>
  <si>
    <t>فراورده های پروتئینی متوسط</t>
  </si>
  <si>
    <t>فراورده های پروتئینی پیشرفته</t>
  </si>
  <si>
    <t>فراورده های پروتئینی جامع</t>
  </si>
  <si>
    <t>فراورده های پروتئینی شبکه</t>
  </si>
  <si>
    <t>لوازم صوتی و تصویری ساده</t>
  </si>
  <si>
    <t>لوازم صوتی و تصویری متوسط</t>
  </si>
  <si>
    <t>لوازم صوتی و تصویری پیشرفته</t>
  </si>
  <si>
    <t>لوازم صوتی و تصویری جامع</t>
  </si>
  <si>
    <t>لوازم صوتی و تصویری شبکه</t>
  </si>
  <si>
    <t>بازرگانی پارچه ساده</t>
  </si>
  <si>
    <t>بازرگانی پارچه متوسط</t>
  </si>
  <si>
    <t>بازرگانی پارچه پیشرفته</t>
  </si>
  <si>
    <t>بازرگانی پارچه جامع</t>
  </si>
  <si>
    <t>بازرگانی پارچه شبکه</t>
  </si>
  <si>
    <t>تولیدی پوشاک ساده</t>
  </si>
  <si>
    <t>تولیدی پوشاک متوسط</t>
  </si>
  <si>
    <t>تولیدی پوشاک پیشرفته</t>
  </si>
  <si>
    <t>تولیدی پوشاک جامع</t>
  </si>
  <si>
    <t>تولیدی پوشاک شبکه</t>
  </si>
  <si>
    <t>بازرگانی پوشاک ساده</t>
  </si>
  <si>
    <t>بازرگانی پوشاک متوسط</t>
  </si>
  <si>
    <t>بازرگانی پوشاک پیشرفته</t>
  </si>
  <si>
    <t>بازرگانی پوشاک جامع</t>
  </si>
  <si>
    <t>بازرگانی پوشاک شبکه</t>
  </si>
  <si>
    <t>ابزار فروشی ساده</t>
  </si>
  <si>
    <t>ابزار فروشی متوسط</t>
  </si>
  <si>
    <t>ابزار فروشی پیشرفته</t>
  </si>
  <si>
    <t>ابزار فروشی جامع</t>
  </si>
  <si>
    <t>ابزار فروشی شبکه</t>
  </si>
  <si>
    <t>اغذیه فروشان و مواد غذایی ساده</t>
  </si>
  <si>
    <t>اغذیه فروشان و مواد غذایی متوسط</t>
  </si>
  <si>
    <t>اغذیه فروشان و مواد غذایی پیشرفته</t>
  </si>
  <si>
    <t>اغذیه فروشان و مواد غذایی جامع</t>
  </si>
  <si>
    <t>اغذیه فروشان و مواد غذایی شبکه</t>
  </si>
  <si>
    <t>باطری فروشان ساده</t>
  </si>
  <si>
    <t>باطری فروشان متوسط</t>
  </si>
  <si>
    <t>باطری فروشان پیشرفته</t>
  </si>
  <si>
    <t>باطری فروشان جامع</t>
  </si>
  <si>
    <t>باطری فروشان شبکه</t>
  </si>
  <si>
    <t>فروشندگان کالای خواب ساده</t>
  </si>
  <si>
    <t>فروشندگان کالای خواب متوسط</t>
  </si>
  <si>
    <t>فروشندگان کالای خواب پیشرفته</t>
  </si>
  <si>
    <t>فروشندگان کالای خواب جامع</t>
  </si>
  <si>
    <t>فروشندگان کالای خواب شبکه</t>
  </si>
  <si>
    <t>لوازم خانگی ساده</t>
  </si>
  <si>
    <t>لوازم خانگی متوسط</t>
  </si>
  <si>
    <t>لوازم خانگی پیشرفته</t>
  </si>
  <si>
    <t>لوازم خانگی جامع</t>
  </si>
  <si>
    <t>لوازم خانگی شبکه</t>
  </si>
  <si>
    <t>لوازم ایمنی و آتش نشانی ساده</t>
  </si>
  <si>
    <t>لوازم ایمنی و آتش نشانی متوسط</t>
  </si>
  <si>
    <t>لوازم ایمنی و آتش نشانی پیشرفته</t>
  </si>
  <si>
    <t>لوازم ایمنی و آتش نشانی جامع</t>
  </si>
  <si>
    <t>لوازم ایمنی و آتش نشانی شبکه</t>
  </si>
  <si>
    <t>فتوکپی و اوزالید ساده</t>
  </si>
  <si>
    <t>فتوکپی و اوزالید متوسط</t>
  </si>
  <si>
    <t>فتوکپی و اوزالید پیشرفته</t>
  </si>
  <si>
    <t>فتوکپی و اوزالید جامع</t>
  </si>
  <si>
    <t>فتوکپی و اوزالید شبکه</t>
  </si>
  <si>
    <t>فروشندگان مواد شیمیایی ساده</t>
  </si>
  <si>
    <t>فروشندگان مواد شیمیایی متوسط</t>
  </si>
  <si>
    <t>فروشندگان مواد شیمیایی پیشرفته</t>
  </si>
  <si>
    <t>فروشندگان مواد شیمیایی جامع</t>
  </si>
  <si>
    <t>فروشندگان مواد شیمیایی شبکه</t>
  </si>
  <si>
    <t>توزیع کنندگان بلور و چینی ساده</t>
  </si>
  <si>
    <t>توزیع کنندگان بلور و چینی متوسط</t>
  </si>
  <si>
    <t>توزیع کنندگان بلور و چینی پیشرفته</t>
  </si>
  <si>
    <t>توزیع کنندگان بلور و چینی جامع</t>
  </si>
  <si>
    <t>توزیع کنندگان بلور و چینی شبکه</t>
  </si>
  <si>
    <t>لوازم پزشکی و آزمایشگاهی ساده</t>
  </si>
  <si>
    <t>لوازم پزشکی و آزمایشگاهی متوسط</t>
  </si>
  <si>
    <t>لوازم پزشکی و آزمایشگاهی پیشرفته</t>
  </si>
  <si>
    <t>لوازم پزشکی و آزمایشگاهی جامع</t>
  </si>
  <si>
    <t>لوازم پزشکی و آزمایشگاهی شبکه</t>
  </si>
  <si>
    <t>لوازم دندانپزشکی ساده</t>
  </si>
  <si>
    <t>لوازم دندانپزشکی متوسط</t>
  </si>
  <si>
    <t>لوازم دندانپزشکی پیشرفته</t>
  </si>
  <si>
    <t>لوازم دندانپزشکی جامع</t>
  </si>
  <si>
    <t>لوازم دندانپزشکی شبکه</t>
  </si>
  <si>
    <t>موبایل فروشی ساده</t>
  </si>
  <si>
    <t>موبایل فروشی متوسط</t>
  </si>
  <si>
    <t>موبایل فروشی پیشرفته</t>
  </si>
  <si>
    <t>موبایل فروشی جامع</t>
  </si>
  <si>
    <t>موبایل فروشی شبکه</t>
  </si>
  <si>
    <t>رنگ فروشان ساده</t>
  </si>
  <si>
    <t>رنگ فروشان متوسط</t>
  </si>
  <si>
    <t>رنگ فروشان پیشرفته</t>
  </si>
  <si>
    <t>رنگ فروشان جامع</t>
  </si>
  <si>
    <t>رنگ فروشان شبکه</t>
  </si>
  <si>
    <t>طباخان ساده</t>
  </si>
  <si>
    <t>طباخان متوسط</t>
  </si>
  <si>
    <t>طباخان پیشرفته</t>
  </si>
  <si>
    <t>طباخان جامع</t>
  </si>
  <si>
    <t>طباخان شبکه</t>
  </si>
  <si>
    <t>فرش ماشینی و موکت ساده</t>
  </si>
  <si>
    <t>فرش ماشینی و موکت متوسط</t>
  </si>
  <si>
    <t>فرش ماشینی و موکت پیشرفته</t>
  </si>
  <si>
    <t xml:space="preserve">فرش ماشینی و موکت جامع </t>
  </si>
  <si>
    <t>فرش ماشینی و موکت شبکه</t>
  </si>
  <si>
    <t>فروشندگان لاستیک ساده</t>
  </si>
  <si>
    <t>فروشندگان لاستیک متوسط</t>
  </si>
  <si>
    <t>فروشندگان لاستیک پیشرفته</t>
  </si>
  <si>
    <t>فروشندگان لاستیک جامع</t>
  </si>
  <si>
    <t>فروشندگان لاستیک شبکه</t>
  </si>
  <si>
    <t>لوازم بهداشتی ساختمان ساده</t>
  </si>
  <si>
    <t>لوازم بهداشتی ساختمان متوسط</t>
  </si>
  <si>
    <t>لوازم بهداشتی ساختمان پیشرفته</t>
  </si>
  <si>
    <t>لوازم بهداشتی ساختمان جامع</t>
  </si>
  <si>
    <t>لوازم بهداشتی ساختمان شبکه</t>
  </si>
  <si>
    <t>شوفاژ و تهویه مطبوع ساده</t>
  </si>
  <si>
    <t>شوفاژ و تهویه مطبوع متوسط</t>
  </si>
  <si>
    <t>شوفاژ و تهویه مطبوع پیشرفته</t>
  </si>
  <si>
    <t>شوفاژ و تهویه مطبوع جامع</t>
  </si>
  <si>
    <t>شوفاژ و تهویه مطبوع شبکه</t>
  </si>
  <si>
    <t>فروشندگان ساعت ساده</t>
  </si>
  <si>
    <t>فروشندگان ساعت متوسط</t>
  </si>
  <si>
    <t>فروشندگان ساعت پیشرفته</t>
  </si>
  <si>
    <t>فروشندگان ساعت جامع</t>
  </si>
  <si>
    <t>فروشندگان ساعت شبکه</t>
  </si>
  <si>
    <t>لوازم آشپزخانه  ساده</t>
  </si>
  <si>
    <t>لوازم آشپزخانه متوسط</t>
  </si>
  <si>
    <t>لوازم آشپزخانه پیشرفته</t>
  </si>
  <si>
    <t>لوازم آشپزخانه جامع</t>
  </si>
  <si>
    <t>لوازم آشپزخانه شبکه</t>
  </si>
  <si>
    <t>خرازی ساده</t>
  </si>
  <si>
    <t>خرازی متوسط</t>
  </si>
  <si>
    <t>خرازی پیشرفته</t>
  </si>
  <si>
    <t>خرازی جامع</t>
  </si>
  <si>
    <t>خرازی شبکه</t>
  </si>
  <si>
    <t>قیمت رند شده 96</t>
  </si>
  <si>
    <t>درصد رشد قيمت  سال91</t>
  </si>
  <si>
    <t>درصد رشد قيمت سال 92</t>
  </si>
  <si>
    <t xml:space="preserve"> 93 درصد رشد</t>
  </si>
  <si>
    <t>درصد رشد واقعی با توجه به رند نمودن قیمتها 94 بعد از کسر مالیات</t>
  </si>
  <si>
    <t>درصد رشد در 96</t>
  </si>
  <si>
    <t>رشد واقعی نیمه دوم نسبت به نیمه اول</t>
  </si>
  <si>
    <t>درصد رشد واقعی با توجه به رند نمودن قیمتها 95</t>
  </si>
  <si>
    <t>قیمت رند شده نیمه دوم سال 97</t>
  </si>
  <si>
    <t>قیمت سال 98</t>
  </si>
  <si>
    <t>عنوان</t>
  </si>
  <si>
    <t xml:space="preserve">نرم افزار های ساده </t>
  </si>
  <si>
    <t>نرم افزار های متوسط</t>
  </si>
  <si>
    <t>نرم افزار های پیشرفته</t>
  </si>
  <si>
    <t>نرم افزار های جامع</t>
  </si>
  <si>
    <t>نرم افزار های شبکه</t>
  </si>
  <si>
    <t xml:space="preserve">در کل </t>
  </si>
  <si>
    <t>رشد پیشنهادی سال 98</t>
  </si>
  <si>
    <t>درصد رشد افزایش قیمت پیشنهادی نسبت به نیمه اول 97</t>
  </si>
  <si>
    <t>درصد رشد افزایش قیمت پیشنهادی نسبت به نیمه دوم 98</t>
  </si>
  <si>
    <t>_</t>
  </si>
  <si>
    <t>قیمتهای رند شده</t>
  </si>
  <si>
    <t>درصد رشد واقعی</t>
  </si>
  <si>
    <t>چون پنل دارد حذف</t>
  </si>
  <si>
    <t>خدمات پس از فروش ساده (فروشگاهی )</t>
  </si>
  <si>
    <t>خدمات پس از فروش متوسط (فروشگاهی )</t>
  </si>
  <si>
    <t>خدمات پس از فروش پیشرفته (فروشگاهی )</t>
  </si>
  <si>
    <t>خدمات پس از فروش دوکاربره(فروشگاهی )</t>
  </si>
  <si>
    <t xml:space="preserve">خدمات پس از فروش ساده (شرکتی ) </t>
  </si>
  <si>
    <t>خدمات پس از فروش متوسط (شرکتی )</t>
  </si>
  <si>
    <t>خدمات پس از فروش پیشرفته (شرکتی )</t>
  </si>
  <si>
    <t xml:space="preserve">خدمات پس از فروش دوکاربره (شرکتی ) </t>
  </si>
  <si>
    <t>خدمات پس از فروش ساده(تولیدی)</t>
  </si>
  <si>
    <t>خدمات پس از فروش متوسط(تولیدی )</t>
  </si>
  <si>
    <t xml:space="preserve">خدمات پس از فروش پیشرفته(تولیدی ) </t>
  </si>
  <si>
    <t>خدمات پس از فروش دوکاربره(تولیدی)</t>
  </si>
  <si>
    <t xml:space="preserve">خدمات پس از فروش جامع </t>
  </si>
  <si>
    <t xml:space="preserve">خدمات پس از  فروش شبکه </t>
  </si>
  <si>
    <t>سخت افزار کامپیوتر ساده (فروشگاهی)</t>
  </si>
  <si>
    <t>سخت افزار کامپیوتر متوسط (فروشگاهی)</t>
  </si>
  <si>
    <t>سخت افزار کامپیوتر پیشرفته  (فروشگاهی)</t>
  </si>
  <si>
    <t>سخت افزار کامپیوتر دو کاربره(فروشگاهی)</t>
  </si>
  <si>
    <t>سخت افزار کامپیوترساده (شرکتی)</t>
  </si>
  <si>
    <t>سخت افزار کامپیوترمتوسط(شرکتی)</t>
  </si>
  <si>
    <t>سخت افزار کامپیوترپیشرفته(شرکتی)</t>
  </si>
  <si>
    <t>سخت افزار کامپیوتر دوکاربره(شرکتی)</t>
  </si>
  <si>
    <t>سخت افزار کامپیوترساده(تولیدی)</t>
  </si>
  <si>
    <t>سخت افزار کامپیوترمتوسط(تولیدی)</t>
  </si>
  <si>
    <t>سخت افزار کامپیوترپشرفته(تولیدی)</t>
  </si>
  <si>
    <t>سخت افزار کامپیوتر دوکاربره(تولیدی)</t>
  </si>
  <si>
    <t xml:space="preserve">سخت افزار کامپیوترجامع </t>
  </si>
  <si>
    <t xml:space="preserve">سخت افزار کامپیوتر شبکه  </t>
  </si>
  <si>
    <t xml:space="preserve">خدمات و تعمیرات کامپیوتر ساده(فروشگاهی) </t>
  </si>
  <si>
    <t>خدمات و تعمیرات کامپیوتر متوسط (فروشگاهی)</t>
  </si>
  <si>
    <t>خدمات و تعمیرات کامپیوتر پیشرفته(فروشگاهی)</t>
  </si>
  <si>
    <t>خدمات و تعمیرات کامپیوتردوکاربره(فروشگاهی )</t>
  </si>
  <si>
    <t>خدمات و تعمیرات کامپیوترساده(شرکتی)</t>
  </si>
  <si>
    <t>خدمات و تعمیرات کامپیوترمتوسط(شرکتی)</t>
  </si>
  <si>
    <t>خدمات و تعمیرات کامپیوترپیشرفته(شرکتی)</t>
  </si>
  <si>
    <t>خدمات و تعمیرات کامپیوتردوکاربره(شرکتی)</t>
  </si>
  <si>
    <t>خدمات و تعمیرات کامپیوتر ساده (تولیدی )</t>
  </si>
  <si>
    <t>خدمات و تعمیرات کامپیوترمتوسط(تولیدی )</t>
  </si>
  <si>
    <t>خدمات و تعمیرات کامپیوترپیشرفته(تولیدی )</t>
  </si>
  <si>
    <t>خدمات و تعمیرات کامپیوتردوکاربره(تولیدی )</t>
  </si>
  <si>
    <t>خدمات و تعمیرات کامپیوتر جامع</t>
  </si>
  <si>
    <t>خدمات و تعمیرات کامپیوتر شبکه</t>
  </si>
  <si>
    <t>مصالح ساختمانی ساده (فروشگاهی)</t>
  </si>
  <si>
    <t>مصالح ساختمانی متوسط (فروشگاهی)</t>
  </si>
  <si>
    <t>مصالح ساختمانی پیشرفته (فروشگاهی)</t>
  </si>
  <si>
    <t>مصالح ساختمانی دوکاربره(فروشگاهی)</t>
  </si>
  <si>
    <t>مصالح ساختمانی ساده (شرکتی)</t>
  </si>
  <si>
    <t>مصالح ساختمانی متوسط(شرکتی)</t>
  </si>
  <si>
    <t>مصالح ساختمانی پیشرفته (شرکتی)</t>
  </si>
  <si>
    <t>مصالح ساختمانی دوکاربره(شرکتی)</t>
  </si>
  <si>
    <t>مصالح ساختمانی ساده(تولیدی)</t>
  </si>
  <si>
    <t>مصالح ساختمانی متوسط (تولیدی)</t>
  </si>
  <si>
    <t>مصالح ساختمانی پیشرفته (تولیدی)</t>
  </si>
  <si>
    <t>مصالح ساختمانی دوکاربره(تولیدی)</t>
  </si>
  <si>
    <t>مصالح ساختمانی جامع</t>
  </si>
  <si>
    <t xml:space="preserve">مصالح ساختمانی شبکه </t>
  </si>
  <si>
    <t>آهن فروشی ساده (فروشگاهی)</t>
  </si>
  <si>
    <t>آهن فروشی متوسط (فروشگاهی)</t>
  </si>
  <si>
    <t>آهن فروشی پیشرفته (فروشگاهی)</t>
  </si>
  <si>
    <t>آهن فروشی دوکاربره(فروشگاهی)</t>
  </si>
  <si>
    <t>آهن فروشی ساده (شرکتی)</t>
  </si>
  <si>
    <t>آهن فروشی متوسط(شرکتی)</t>
  </si>
  <si>
    <t>آهن فروشی پیشرفته(شرکتی)</t>
  </si>
  <si>
    <t>آهن فروشی دوکاربره(شرکتی)</t>
  </si>
  <si>
    <t>آهن فروشی ساده(تولیدی)</t>
  </si>
  <si>
    <t>آهن فروشی متوسط (تولیدی)</t>
  </si>
  <si>
    <t>آهن فروشی پیشرفته(تولیدی)</t>
  </si>
  <si>
    <t>آهن فروشی دوکاربره(تولیدی)</t>
  </si>
  <si>
    <t xml:space="preserve">آهن فروشی جامع </t>
  </si>
  <si>
    <t xml:space="preserve">آهن فروشی شبکه </t>
  </si>
  <si>
    <t>کفش ساده (فروشگاهی )</t>
  </si>
  <si>
    <t>کفش متوسط (فروشگاهی )</t>
  </si>
  <si>
    <t>کفش پیشرفته (فروشگاهی )</t>
  </si>
  <si>
    <t>کفش دوکاربره(فروشگاهی )</t>
  </si>
  <si>
    <t>کفش ساده(شرکتی )</t>
  </si>
  <si>
    <t>کفش متوسط (شرکتی  )</t>
  </si>
  <si>
    <t>کفش پیشرفته(شرکتی  )</t>
  </si>
  <si>
    <t>کفش دوکاربره(شرکتی  )</t>
  </si>
  <si>
    <t>کفش ساده (تولیدی)</t>
  </si>
  <si>
    <t>کفش متوسط (تولیدی)</t>
  </si>
  <si>
    <t>کفش پیشرفته (تولیدی)</t>
  </si>
  <si>
    <t>کفش دوکاربره(تولیدی)</t>
  </si>
  <si>
    <t xml:space="preserve">کفش جامع </t>
  </si>
  <si>
    <t xml:space="preserve">کفش شبکه </t>
  </si>
  <si>
    <t>کارواش متوسط (فروشگاهی)</t>
  </si>
  <si>
    <t>کارواش پیشرفته (فروشگاهی)</t>
  </si>
  <si>
    <t>کارواش دوکاربره (فروشگاهی)</t>
  </si>
  <si>
    <t>کارواش متوسط (شرکتی)</t>
  </si>
  <si>
    <t>کارواش پیشرفته (شرکتی)</t>
  </si>
  <si>
    <t>کارواش دوکاربره (شرکتی)</t>
  </si>
  <si>
    <t>کارواش متوسط (تولیدی)</t>
  </si>
  <si>
    <t>کارواش پیشرفته (تولیدی)</t>
  </si>
  <si>
    <t>کارواش دوکاربره (تولیدی )</t>
  </si>
  <si>
    <t xml:space="preserve">کارواش جامع </t>
  </si>
  <si>
    <t xml:space="preserve">کارواش شبکه </t>
  </si>
  <si>
    <t>طلافروشی متوسط (فروشگاهی)</t>
  </si>
  <si>
    <t>طلافروشی پیشرفته (فروشگاهی)</t>
  </si>
  <si>
    <t>طلافروشی دوکاربره(فروشگاهی)</t>
  </si>
  <si>
    <t>طلافروشی متوسط (شرکتی )</t>
  </si>
  <si>
    <t>طلافروشی پیشرفته (شرکتی )</t>
  </si>
  <si>
    <t>طلافروشی دوکاربره(شرکتی )</t>
  </si>
  <si>
    <t>طلافروشی متوسط (تولیدی)</t>
  </si>
  <si>
    <t>طلافروشی پیشرفته (تولیدی)</t>
  </si>
  <si>
    <t>طلافروشی دوکاربره(تولیدی)</t>
  </si>
  <si>
    <t>طلافروشی جامع</t>
  </si>
  <si>
    <t xml:space="preserve">طلا فروشی شبکه </t>
  </si>
  <si>
    <t>کاشی و سرامیک ساده(فروشگاهی)</t>
  </si>
  <si>
    <t>کاشی و سرامیک متوسط(فروشگاهی)</t>
  </si>
  <si>
    <t>کاشی و سرامیک پیشرفته (فروشگاهی)</t>
  </si>
  <si>
    <t>کاشی و سرامیک دوکاربره(فروشگاهی)</t>
  </si>
  <si>
    <t>کاشی و سرامیک ساده(شرکتی )</t>
  </si>
  <si>
    <t>کاشی و سرامیک متوسط(شرکتی )</t>
  </si>
  <si>
    <t>کاشی و سرامیک پیشرفته (شرکتی )</t>
  </si>
  <si>
    <t>کاشی و سرامیک دوکاربره(شرکتی )</t>
  </si>
  <si>
    <t>کاشی و سرامیک ساده(تولیدی)</t>
  </si>
  <si>
    <t>کاشی و سرامیک متوسط(تولیدی)</t>
  </si>
  <si>
    <t>کاشی و سرامیک پیشرفته (تولیدی)</t>
  </si>
  <si>
    <t>کاشی و سرامیک دوکاربره(تولیدی)</t>
  </si>
  <si>
    <t>کاشی و سرامیک جامع</t>
  </si>
  <si>
    <t xml:space="preserve">کاشی و سرامیک شبکه </t>
  </si>
  <si>
    <t>میوه و تره بار ساده (فروشگاهی)</t>
  </si>
  <si>
    <t>میوه و تره بار متوسط (فروشگاهی)</t>
  </si>
  <si>
    <t>میوه و تره بار پیشرفته (فروشگاهی)</t>
  </si>
  <si>
    <t>میوه و تره باردوکاربره(فروشگاهی)</t>
  </si>
  <si>
    <t>میوه و تره بار ساده (شرکتی)</t>
  </si>
  <si>
    <t>میوه و تره بار متوسط (شرکتی)</t>
  </si>
  <si>
    <t>میوه و تره بار پیشرفته (شرکتی)</t>
  </si>
  <si>
    <t>(شرکتی)میوه و تره بار دو کاربره</t>
  </si>
  <si>
    <t>میوه و تره بار ساده (تولیدی)</t>
  </si>
  <si>
    <t>میوه و تره بار متوسط (تولیدی)</t>
  </si>
  <si>
    <t>میوه و تره بار پیشرفته (تولیدی)</t>
  </si>
  <si>
    <t xml:space="preserve">(تولیدی)میوه و تره باردوکاربره </t>
  </si>
  <si>
    <t>میوه و تره بار جامع</t>
  </si>
  <si>
    <t xml:space="preserve">میوه و تره بار شبکه </t>
  </si>
  <si>
    <t>بازرگانی موبایل ساده (فروشگاهی )</t>
  </si>
  <si>
    <t>بازرگانی موبایل متوسط (فروشگاهی )</t>
  </si>
  <si>
    <t>بازرگانی موبایل پیشرفته (فروشگاهی )</t>
  </si>
  <si>
    <t>بازرگانی موبایل دوکاربره(فروشگاهی )</t>
  </si>
  <si>
    <t>بازرگانی موبایل ساده (شرکتی )</t>
  </si>
  <si>
    <t>بازرگانی موبایل متوسط (شرکتی )</t>
  </si>
  <si>
    <t>بازرگانی موبایل پیشرفته (شرکتی )</t>
  </si>
  <si>
    <t>بازرگانی موبایل دوکاربره(شرکتی )</t>
  </si>
  <si>
    <t>بازرگانی موبایل ساده (تولیدی )</t>
  </si>
  <si>
    <t>بازرگانی موبایل متوسط (تولیدی )</t>
  </si>
  <si>
    <t>بازرگانی موبایل پیشرفته (تولیدی )</t>
  </si>
  <si>
    <t>بازرگانی موبایل دوکاربره(تولیدی )</t>
  </si>
  <si>
    <t xml:space="preserve">بازرگانی موبایل جامع </t>
  </si>
  <si>
    <t xml:space="preserve">بازرگانی موبایل شبکه </t>
  </si>
  <si>
    <t>بازرگانی ماشین های اداری ساده (فروشگاهی)</t>
  </si>
  <si>
    <t>بازرگانی ماشین های اداری متوسط  (فروشگاهی)</t>
  </si>
  <si>
    <t>بازرگانی ماشین های اداری پیشرفته (فروشگاهی)</t>
  </si>
  <si>
    <t>بازرگانی ماشین های اداری دوکاربره(فروشگاهی)</t>
  </si>
  <si>
    <t>بازرگانی ماشین های اداری ساده (شرکتی )</t>
  </si>
  <si>
    <t xml:space="preserve">بازرگانی ماشین های اداری متوسط(شرکتی )  </t>
  </si>
  <si>
    <t>بازرگانی ماشین های اداری پیشرفته (شرکتی )</t>
  </si>
  <si>
    <t>بازرگانی ماشین های اداری دوکاربره(شرکتی )</t>
  </si>
  <si>
    <t>بازرگانی ماشین های اداری ساده (تولیدی )</t>
  </si>
  <si>
    <t>بازرگانی ماشین های اداری متوسط  (تولیدی )</t>
  </si>
  <si>
    <t>بازرگانی ماشین های اداری پیشرفته (تولیدی )</t>
  </si>
  <si>
    <t>بازرگانی ماشین های اداری دوکاربره(تولیدی )</t>
  </si>
  <si>
    <t xml:space="preserve">بازرگانی ماشین های اداری جامع </t>
  </si>
  <si>
    <t xml:space="preserve">بازرگانی های ماشین های اداری شبکه </t>
  </si>
  <si>
    <t>سنگ بری ساده (فروشگاهی)</t>
  </si>
  <si>
    <t>سنگ بری متوسط (فروشگاهی)</t>
  </si>
  <si>
    <t>سنگ بری پیشرفته (فروشگاهی)</t>
  </si>
  <si>
    <t>سنگ بری دوکاربره(فروشگاهی)</t>
  </si>
  <si>
    <t>سنگ بری ساده (شرکتی )</t>
  </si>
  <si>
    <t>سنگ بری متوسط (شرکتی )</t>
  </si>
  <si>
    <t>سنگ بری پیشرفته (شرکتی )</t>
  </si>
  <si>
    <t>سنگ بری دوکاربره(شرکتی )</t>
  </si>
  <si>
    <t>سنگ بری ساده (تولیدی)</t>
  </si>
  <si>
    <t>سنگ بری متوسط (تولیدی )</t>
  </si>
  <si>
    <t>سنگ بری پیشرفته (تولیدی )</t>
  </si>
  <si>
    <t>سنگ بری دوکاربره(تولیدی )</t>
  </si>
  <si>
    <t xml:space="preserve">سنگ بری جامع </t>
  </si>
  <si>
    <t xml:space="preserve">سنگ بری شبکه </t>
  </si>
  <si>
    <t>شیشه بری ساده (فروشگاهی )</t>
  </si>
  <si>
    <t>شیشه بری متوسط (فروشگاهی)</t>
  </si>
  <si>
    <t>شیشه بری پیشرفته (فروشگاهی)</t>
  </si>
  <si>
    <t>شیشه بری دوکاربره(فروشگاهی)</t>
  </si>
  <si>
    <t>شیشه بری ساده (شرکتی )</t>
  </si>
  <si>
    <t>شیشه بری متوسط (شرکتی )</t>
  </si>
  <si>
    <t>شیشه بری پیشرفته (شرکتی )</t>
  </si>
  <si>
    <t>شیشه بری دوکاربره(شرکتی )</t>
  </si>
  <si>
    <t>شیشه بری ساده (تولیدی)</t>
  </si>
  <si>
    <t>شیشه بری متوسط (تولیدی)</t>
  </si>
  <si>
    <t>شیشه بری پیشرفته (تولیدی)</t>
  </si>
  <si>
    <t>شیشه بری دوکاربره(تولیدی)</t>
  </si>
  <si>
    <t>شیشه بری جامع</t>
  </si>
  <si>
    <t xml:space="preserve">شیشه بری شبکه </t>
  </si>
  <si>
    <t>لوازم التحریر ساده(فروشگاهی )</t>
  </si>
  <si>
    <t>لوازم التحریر متوسط(فروشگاهی )</t>
  </si>
  <si>
    <t>لوازم التحریر پیشرفته (فروشگاهی )</t>
  </si>
  <si>
    <t>لوازم التحریر دوکاربره(فروشگاهی )</t>
  </si>
  <si>
    <t>لوازم التحریر ساده(شرکتی )</t>
  </si>
  <si>
    <t>لوازم التحریر متوسط(شرکتی )</t>
  </si>
  <si>
    <t>لوازم التحریر پیشرفته (شرکتی )</t>
  </si>
  <si>
    <t>لوازم التحریر دوکاربره(شرکتی )</t>
  </si>
  <si>
    <t>لوازم التحریر ساده(تولیدی)</t>
  </si>
  <si>
    <t>لوازم التحریر متوسط(تولیدی)</t>
  </si>
  <si>
    <t>لوازم التحریر پیشرفته (تولیدی)</t>
  </si>
  <si>
    <t>لوازم التحریر دوکاربره(تولیدی)</t>
  </si>
  <si>
    <t>لوازم التحریر جامع</t>
  </si>
  <si>
    <t xml:space="preserve">لوازم التحریر شبکه </t>
  </si>
  <si>
    <t>اجاره کالا ساده (فروشگاهی)</t>
  </si>
  <si>
    <t>اجاره کالا متوسط  (فروشگاهی)</t>
  </si>
  <si>
    <t>اجاره کالا پیشرفته  (فروشگاهی)</t>
  </si>
  <si>
    <t>اجاره کالا دوکاربره  (فروشگاهی)</t>
  </si>
  <si>
    <t>اجاره کالا ساده (شرکتی )</t>
  </si>
  <si>
    <t>اجاره کالا متوسط (شرکتی )</t>
  </si>
  <si>
    <t>اجاره کالا پیشرفته  (شرکتی )</t>
  </si>
  <si>
    <t>اجاره کالا دوکاربره  (شرکتی )</t>
  </si>
  <si>
    <t>اجاره کالا ساده (تولیدی)</t>
  </si>
  <si>
    <t>اجاره کالا متوسط(تولیدی)</t>
  </si>
  <si>
    <t>اجاره کالا پیشرفته (تولیدی)</t>
  </si>
  <si>
    <t>اجاره کالا دوکاربره(تولیدی )</t>
  </si>
  <si>
    <t xml:space="preserve">اجاره کالا جامع </t>
  </si>
  <si>
    <t xml:space="preserve">اجاره کالا شبکه </t>
  </si>
  <si>
    <t>صرافی ساده(فروشگاهی )</t>
  </si>
  <si>
    <t>صرافی متوسط (فروشگاهی )</t>
  </si>
  <si>
    <t>صرافی پیشرفته (فروشگاهی )</t>
  </si>
  <si>
    <t>صرافی دوکاربره(فروشگاهی )</t>
  </si>
  <si>
    <t>صرافی ساده(شرکتی)</t>
  </si>
  <si>
    <t>صرافی متوسط(شرکتی)</t>
  </si>
  <si>
    <t>صرافی پیشرفته (شرکتی)</t>
  </si>
  <si>
    <t>صرافی پیشرفته(دوکاربره)</t>
  </si>
  <si>
    <t>صرافی ساده( تولیدی)</t>
  </si>
  <si>
    <t>صرافی متوسط (تولیدی)</t>
  </si>
  <si>
    <t>صرافی پیشرفته (تولیدی)</t>
  </si>
  <si>
    <t>صرافی دوکاربره (تولیدی)</t>
  </si>
  <si>
    <t>صرافی جامع(تولیدی)</t>
  </si>
  <si>
    <t>صرافی شبکه(تولیدی)</t>
  </si>
  <si>
    <t>لپ تاپ ساده ( فروشگاهی)</t>
  </si>
  <si>
    <t>لپ تاپ متوسط ( فروشگاهی)</t>
  </si>
  <si>
    <t>لپ تاپ پیشرفته( فروشگاهی)</t>
  </si>
  <si>
    <t>لپ تاپ دوکاربره( فروشگاهی)</t>
  </si>
  <si>
    <t>لپ تاپ ساده (شرکتی)</t>
  </si>
  <si>
    <t>لپ تاپ متوسط(شرکتی)</t>
  </si>
  <si>
    <t>لپ تاپ پیشرفته (شرکتی)</t>
  </si>
  <si>
    <t>لپ تاپ دوکاربره (شرکتی)</t>
  </si>
  <si>
    <t>لپ تاپ ساده( تولیدی)</t>
  </si>
  <si>
    <t>لپ تاپ متوسط ( تولیدی)</t>
  </si>
  <si>
    <t>لپ تاپ پیشرفته( تولیدی)</t>
  </si>
  <si>
    <t>لپ تاپ دوکاربره ( تولیدی)</t>
  </si>
  <si>
    <t>لپ تاپ جامع( تولیدی)</t>
  </si>
  <si>
    <t>لپ تاپ شبکه( تولیدی)</t>
  </si>
  <si>
    <t xml:space="preserve"> دباغی ساده ( فروشگاهی)</t>
  </si>
  <si>
    <t>دباغی متوسط ( فروشگاهی)</t>
  </si>
  <si>
    <t>دباغی پیشرفته( فروشگاهی)</t>
  </si>
  <si>
    <t>دباغی دوکاربره( فروشگاهی)</t>
  </si>
  <si>
    <t>دباغی  ساده ( شرکتی)</t>
  </si>
  <si>
    <t>دباغی متوسط ( شرکتی)</t>
  </si>
  <si>
    <t>دباغی پیشرفته ( شرکتی)</t>
  </si>
  <si>
    <t>دباغی دوکاربره( شرکتی)</t>
  </si>
  <si>
    <t>دباغی ساده (تولیدی)</t>
  </si>
  <si>
    <t>دباغی متوسط (تولیدی)</t>
  </si>
  <si>
    <t>دباغی پیشرفته ( تولیدی)</t>
  </si>
  <si>
    <t>دباغی دوکاربره(تولیدی )</t>
  </si>
  <si>
    <t>دباغی جامع(تولیدی)</t>
  </si>
  <si>
    <t>دباغی شبکه (تولیدی )</t>
  </si>
  <si>
    <t xml:space="preserve">مبلغ قبلی </t>
  </si>
  <si>
    <t>قیمت های سال 98</t>
  </si>
  <si>
    <t xml:space="preserve">رستوران اندروید ساده </t>
  </si>
  <si>
    <t>رستوران اندروید متوسط</t>
  </si>
  <si>
    <t xml:space="preserve">رستوران اندروید پیشرفته </t>
  </si>
  <si>
    <t>رستوران اندروید جامع</t>
  </si>
  <si>
    <t>رستوران اندروید شبکه</t>
  </si>
  <si>
    <t>قیمت پایه</t>
  </si>
  <si>
    <t>اختلاف با رند شده 98</t>
  </si>
  <si>
    <t xml:space="preserve">کد ها </t>
  </si>
  <si>
    <t>رشد پیشنهادی</t>
  </si>
  <si>
    <t>قیمت سال 99</t>
  </si>
  <si>
    <t>-</t>
  </si>
  <si>
    <t>توضیحات</t>
  </si>
  <si>
    <t>فقط ارتقاء مشتری قدیمی - فروش ندارد</t>
  </si>
  <si>
    <t>وب سرویس یک طرفه (قبل از مای هلو)</t>
  </si>
  <si>
    <t>وب سرویس دو طرفه (قبل از مای هلو)</t>
  </si>
  <si>
    <t>وب سرویس دو طرفه + گزارش (قبل از مای هلو)</t>
  </si>
  <si>
    <t>پخش سینگل</t>
  </si>
  <si>
    <t>فروشگاهی کد 9</t>
  </si>
  <si>
    <t>رستوران</t>
  </si>
  <si>
    <t>داشبورد مدیریتی هلو</t>
  </si>
  <si>
    <t>سخت افزار و تعمیرات کامپیوتر ساده (فروشگاهی)</t>
  </si>
  <si>
    <t>سخت افزار و تعمیرات کامپیوتر متوسط (فروشگاهی)</t>
  </si>
  <si>
    <t>سخت افزار و تعمیرات کامپیوتر پیشرفته  (فروشگاهی)</t>
  </si>
  <si>
    <t>سخت افزار و تعمیرات کامپیوتر دو کاربره(فروشگاهی)</t>
  </si>
  <si>
    <t>سخت افزار و تعمیرات کامپیوترساده (شرکتی)</t>
  </si>
  <si>
    <t>سخت افزار و تعمیرات کامپیوترمتوسط(شرکتی)</t>
  </si>
  <si>
    <t>سخت افزار و تعمیرات کامپیوترپیشرفته(شرکتی)</t>
  </si>
  <si>
    <t>سخت افزار و تعمیرات کامپیوتر دوکاربره(شرکتی)</t>
  </si>
  <si>
    <t>سخت افزار و تعمیرات کامپیوترساده(تولیدی)</t>
  </si>
  <si>
    <t>سخت افزار و تعمیرات کامپیوترمتوسط(تولیدی)</t>
  </si>
  <si>
    <t>سخت افزار و تعمیرات کامپیوترپشرفته(تولیدی)</t>
  </si>
  <si>
    <t>سخت افزار و تعمیرات کامپیوتر دوکاربره(تولیدی)</t>
  </si>
  <si>
    <t xml:space="preserve">سخت افزار و تعمیرات کامپیوترجامع </t>
  </si>
  <si>
    <t xml:space="preserve">سخت افزار و تعمیرات کامپیوتر شبکه  </t>
  </si>
  <si>
    <t xml:space="preserve">تولیدی و بازرگانی پوشاک ساده </t>
  </si>
  <si>
    <t xml:space="preserve">تولیدی و بازرگانی پوشاک متوسط </t>
  </si>
  <si>
    <t xml:space="preserve">تولیدی و بازرگانی پوشاک پیشرفته </t>
  </si>
  <si>
    <t>تولیدی و بازرگانی پوشاک جامع</t>
  </si>
  <si>
    <t>تولیدی و بازرگانی پوشاک شبکه</t>
  </si>
  <si>
    <t>تولیدی و بازرگانی مانتو ساده</t>
  </si>
  <si>
    <t xml:space="preserve">تولیدی و بازرگانی مانتو متوسط </t>
  </si>
  <si>
    <t>املاک ساده</t>
  </si>
  <si>
    <t>املاک متوسط</t>
  </si>
  <si>
    <t>املاک پیشرفته</t>
  </si>
  <si>
    <t>املاک جامع</t>
  </si>
  <si>
    <t xml:space="preserve">املاک شبکه </t>
  </si>
  <si>
    <t>کد پایه</t>
  </si>
  <si>
    <t>کد صنفی</t>
  </si>
  <si>
    <t>قیمت پیشنهادی 1400</t>
  </si>
  <si>
    <t xml:space="preserve">متوسط درامد یک مغازه فروش لوازم الکتریکی، بین 3 تا 5 میلیون تومان است و برخلاف برخی از مشاغل مانند ارایشگری و یا رستوران ها، در صورت بروز بحران هایی مانند کرونا، درآمد این دسته از مشاغل بیش از اندازه کاهش پیدا نمی کند. </t>
  </si>
  <si>
    <t>این شغل جزو مشاغلی است که در زمان کرونا تا حدودی ضربه خورده و کاهش درآمد داشته است اما با توجه به اینکه یکی از نیازهای اساسی مردم به حساب می آید، درآ هر شرایطی درآمد دارد. متوسط در امد به ازای هر صندلی در ارایشگاه را می توان حداقل 1 میلیون تومان در روز در نظر گرفت که بسته به محل قرارگیری ارایشگاه می تواند کمتر یا بیشتر باشد.</t>
  </si>
  <si>
    <t>قیمت رقبا برای نرم افزار فروش عینک:
790.000 تومان
از 649 هزار تومان تا 5 میلیون تومان (نسخه فروشگاهی)
از 3 میلیون تومان تا  7 میلیون تومان (نسخه شرکتی)
از 3.800.000 تومان تا 9 میلیون تومان (تولیدی)
از 5.990.000 تومان تا 14.900.000 تومان (تولیدی-شرکتی)</t>
  </si>
  <si>
    <t>قیمت رقبا برای نرم افزار پخش:
همکاران سیستم 18.200.000 تومان
10.000.000 تومان
7.950.000 تومان
3.000.000 تومان
1.920.000 تومان
20.000.000 تومان
15.000.000 تومان
میانگین قیمت برای نرم افزار پخش 10.800.000 تومان است.</t>
  </si>
  <si>
    <t>قیمت نرم افزار تولیدی مانتو رقبا:
1.305.000 تومان
750.000 تومان
2.200.000 تومان
2.037.000 تومان
با توجه به اینکه اکثر مانتوهای کشور در داخل تولید می شود، بنابراین درآمد تولیدی های مانتو را می توان بالا تخمین زد که در هر شرایطی درآمد خواهند داشت چرا که نیاز ضروری خانم ها برای حضور در جامعه است.
از طرفی باید قیمت به نحوی تعریف شود که چندان بالا نباشد و قابل رقابت با  سایر شرکت ها باشد.
لازم به ذکر است که قیمت های اعلام شده از سوی رقبا، قیمت سال گذشته است و بدون افزایش  برای سال جدید اعلام شده است.</t>
  </si>
  <si>
    <t xml:space="preserve">شروع قیمت نرم افزار رقبا (کاکتوس) برای بازرگانی مانتو:
از 2.499.000 تومان تا 8.477.000 تومان
قیمت باید به نحوی تعیین شود تا قابل رقابت با کاکتوس باشد
</t>
  </si>
  <si>
    <t>درآمد سوپرمارکت بنابه تحقیقات برای هر جنس 30 درصد قیمت آن محصول برآورد شده است که این به معنی سود همیشگی برای دارندگان سوپرمارکت ها است. از طرفی درآمد سوپرمارکت بسته به محل قرارگیری و سطح زندگی افراد آن منطقه می تواند کم تر یا بیشتر باشد.
از طرفی تقریبا سوپرمارکت های کوچک هم به سمت تهیه سیستم های حسابداری و نرم افزاری جذب شده اند بنابراین باید قیمت به نحوی رقابتی تعیین شود نسبت به رقبا.</t>
  </si>
  <si>
    <t xml:space="preserve">باتوجه به افزایش قیمت آجیل، درآمد این صنف به نسبت کم شده است که البته این امر وابسته به محل قرارگیری فروشگاه نیز دارد.
قیمت رقبا برابراست با:
456.000 تومان
1.045.000 تومان
1.000.000 تومان
2.000.000 تومان
415.000 تومان
میانگین قیمت 1.000.000 تومان است.
</t>
  </si>
  <si>
    <t>قیمت رقبا:
618.000 تومان
499.000 تومان تا 11.990.000 تومان
برای فروش به فروشگاه های لوازم یدکی کوچک، قیمت باید کمتر از 1.000.0000 تومان تعیین شود که حتی فروشگاه هایی با درآمد کمتر نیز توانایی خرید داشته باشند.</t>
  </si>
  <si>
    <t>درآمد این صنف بستگی به محل قرارگیری دارد و در کمترین حالت بین 1-2 میلیون تومان درآمد دارند.</t>
  </si>
  <si>
    <t>اخیرا فروششگاه های مواد پروتئینی نیز مانند سوپرمارکت ها در حال تغییر هستند و با تجمیع محصولات از چندین نوع، شروع به گسترش فعالیت خود کرده اند و شاهد نوع جدیدی از فروشگاه های عرضه مواد پروتیئی تحت عنوان هایپر هستیم.
از طرفی حتی با افزایش قیمت فرآورده های پروتئینی هم همچنان افراد نیازمند خرید از چنین فروشگاه هایی هستند بنابراین باید قیمت به نحوی تعیین شود که قابل رقابت با بازار باشد.
قیمت محصولات رقبا در بازار از 2.480.000 تومان شروع می شود.</t>
  </si>
  <si>
    <t>قیمت نرم افزار رقبا:
700.000 تومان
600.000 تومان
اگر افزایش قیمت سال جدید را در این قیمت های لحاظ کنیم، احتمالا قیمت نرم افزارها نزدیک به 1 میلیون تومان تا 1.200.000 تومان تعیین خواهد شد.</t>
  </si>
  <si>
    <t xml:space="preserve">باتوجه به اینکه مایحتاج تولیدی ها را تامین می کنند می توان درآمد آن ها را بالا دانست.
</t>
  </si>
  <si>
    <t>قیمت رقبا(همکاران سیستم):
616000 تومان
1.104.000 تومان
1.700.000 تومان</t>
  </si>
  <si>
    <t>مشابه رستوران</t>
  </si>
  <si>
    <t>شروع قیمت رقبا بدون احتساب افزایش قیمت در سال جدید:
از 6.000.000 تومان و 
از 11.750.000 تومان</t>
  </si>
  <si>
    <t>از سطر 91 تا 294 قیمت ها را می توان به این ترتیب در نظر گرفت: (گروه محصول به رنگ بنفش )
نرم افزار نسخه ساده: از 1.500.000 تا 1.900.000 تومان
نرم افزار نسخه متوسط: از 2.800.000 تومان تا 3.600.000 تومان
نرم افزار نسخه پیشرفته: از 4.900.000 تا 6.300.000 تومان
نرم افزار نسخه جامع: از 7.100.000 تومان تا 9.500.000 تومان
نرم افزار نسخه شبکه: از 10.300.000 تا 12.100.000 تومان</t>
  </si>
  <si>
    <t>قیمت رقبا از :
900.000 تومان
700.000 تومان
1.100.000 تومان
1.600.000 تومان</t>
  </si>
  <si>
    <t>این نرم افزار تنها از سوی شرکت هلو ارائه می شود.</t>
  </si>
  <si>
    <t>قیمت نرم افزار رقبا:
شروع قیمت از 5.000.000 تومان
شروع قیمت از 2.660.000 تومان</t>
  </si>
  <si>
    <t>قیمت نرم افزار رقبا در دسترس نیست اما این احتمال وجود دارد که فقط هلو چنین نرم افزاری در بازار ارائه کرده باشد. 
از طرفی درآمد فروشگاه های کوچک شاید چندان جالب نباشد بنابراین قیمت باید به نحوی تعیین شود که برای مشتری جذاب و مقرون به صرفه باشد.</t>
  </si>
  <si>
    <t>درآمد دائمی و  متوسط رو به بالا</t>
  </si>
  <si>
    <t>قیمت رقبا :
290 هزار تومان (پروژه 724)</t>
  </si>
  <si>
    <t>درامد بالا 
شروع قیمت رقبا از 8.600.000 تومان</t>
  </si>
  <si>
    <t>قیمت پیشنهادی واحد رصد(تومان)</t>
  </si>
  <si>
    <t>شرکت هلو در این زمینه رقیبی در بازار ندارد.
درصورتیکه در آمد دباغی ها را 6.000.000 تومان در نظر بگیریم می توانیم قیمت ها را براساس موارد ذکر شده در نظر گرفت:</t>
  </si>
  <si>
    <t>قیمت نرم افزار قیاس برای املاک برابر با :
800 هزار تومان</t>
  </si>
  <si>
    <t>در حال حاضر، قیمت مواد غذایی بیش از 50 درصد افزایش داشته است که منجر به افزایش هزینه غذا در رستوران ها شده است، از طرفی با وجود بازاریابی رستوران ها از طریق شبکه های اجتماعی مانند اینستاگرام، هرروز به تعداد افرادی که به غذای رستورانی جذب می شوند بیشتر می شود، درنتیجه با افزایش تعداد مشتریان درامد هم افزایش پیدا میکند. از طرفی قیمت باید به نحوی تعیین شود که قابل  رقابت در بازار باشد.</t>
  </si>
  <si>
    <t>800000 تومان</t>
  </si>
  <si>
    <t>900000 تومان</t>
  </si>
  <si>
    <t>980000 تومان</t>
  </si>
  <si>
    <t>طلا و جواهر پیشرفته</t>
  </si>
  <si>
    <t>حذف</t>
  </si>
  <si>
    <t>پنل صنف : رنگ و ابزار فروشی - ساده</t>
  </si>
  <si>
    <t>لوازم پزشکی، آزمایشگاهی و دندانپزشکی ساده</t>
  </si>
  <si>
    <t>لوازم پزشکی، آزمایشگاهی و دندانپزشکی پیشرفته</t>
  </si>
  <si>
    <t>لوازم پزشکی، آزمایشگاهی و دندانپزشکی جامع</t>
  </si>
  <si>
    <t>لوازم پزشکی، آزمایشگاهی و دندانپزشکی شبکه</t>
  </si>
  <si>
    <t>لوازم بهداشتی و مصالح ساختمانی ساده</t>
  </si>
  <si>
    <r>
      <rPr>
        <b/>
        <strike/>
        <sz val="9"/>
        <color theme="1"/>
        <rFont val="B Nazanin"/>
        <family val="2"/>
        <charset val="178"/>
      </rPr>
      <t xml:space="preserve">سخت افزار کامپیوتر </t>
    </r>
    <r>
      <rPr>
        <b/>
        <sz val="9"/>
        <color theme="1"/>
        <rFont val="B Nazanin"/>
        <family val="2"/>
        <charset val="178"/>
      </rPr>
      <t>دوکاربره(تولیدی)
کامپیوتر، موبایل و ماشین های اداری</t>
    </r>
  </si>
  <si>
    <r>
      <rPr>
        <b/>
        <strike/>
        <sz val="9"/>
        <color theme="1"/>
        <rFont val="B Nazanin"/>
        <family val="2"/>
        <charset val="178"/>
      </rPr>
      <t>سخت افزار کامپیوتر</t>
    </r>
    <r>
      <rPr>
        <b/>
        <sz val="9"/>
        <color theme="1"/>
        <rFont val="B Nazanin"/>
        <family val="2"/>
        <charset val="178"/>
      </rPr>
      <t>متوسط(تولیدی)
کامپیوتر، موبایل و ماشین های اداری</t>
    </r>
  </si>
  <si>
    <r>
      <rPr>
        <b/>
        <strike/>
        <sz val="9"/>
        <color theme="1"/>
        <rFont val="B Nazanin"/>
        <family val="2"/>
        <charset val="178"/>
      </rPr>
      <t>سخت افزار کامپیوتر</t>
    </r>
    <r>
      <rPr>
        <b/>
        <sz val="9"/>
        <color theme="1"/>
        <rFont val="B Nazanin"/>
        <family val="2"/>
        <charset val="178"/>
      </rPr>
      <t xml:space="preserve">
کامپیوتر، موبایل و ماشین های اداری - (تولیدی ساده)</t>
    </r>
  </si>
  <si>
    <t>آهن فروشی - متوسط</t>
  </si>
  <si>
    <t>آهن فروشی - پیشرفته</t>
  </si>
  <si>
    <t>کیف و کفش - متوسط</t>
  </si>
  <si>
    <t>کیف و کفش - پیشرفته</t>
  </si>
  <si>
    <t xml:space="preserve">کیف و کفش - جامع </t>
  </si>
  <si>
    <t xml:space="preserve">کیف و کفش - شبکه </t>
  </si>
  <si>
    <t>سنگ بری و سنگ فروشی - متوسط</t>
  </si>
  <si>
    <t>سنگ بری و سنگ فروشی - پیشرفته</t>
  </si>
  <si>
    <t>سنگ بری و سنگ فروشی - جامع</t>
  </si>
  <si>
    <t>سنگ بری و سنگ فروشی - شبکه</t>
  </si>
  <si>
    <t>لوازم بهداشتی و مصالح ساختمانی</t>
  </si>
  <si>
    <t>لوازم بهداشتی و مصالح ساختمانی - جامع</t>
  </si>
  <si>
    <t>لوازم بهداشتی و مصالح ساختمانی - شبکه</t>
  </si>
  <si>
    <t>لوازم بهداشتی و مصالح ساختمانی - پیشرفته</t>
  </si>
  <si>
    <t>فروشندگان مواد آزمایشگاهی و شیمیایی ساده</t>
  </si>
  <si>
    <t>لوازم پزشکی، آزمایشگاهی و دندانپزشکی</t>
  </si>
  <si>
    <t>فروشندگان مواد شیمیایی</t>
  </si>
  <si>
    <t>نرم افزار مدیریت آرایشگاه</t>
  </si>
  <si>
    <t>نرم افزار مدیریت آرایشگاه پیشرفته</t>
  </si>
  <si>
    <t>نرم افزار مدیریت آرایشگاه جامع</t>
  </si>
  <si>
    <t>نرم افزار مدیریت آرایشگاه شبکه 44</t>
  </si>
  <si>
    <t>نرم افزار عینک</t>
  </si>
  <si>
    <t>نرم افزار عینک پیشرفته</t>
  </si>
  <si>
    <t>نرم افزار عینک جامع</t>
  </si>
  <si>
    <t>نرم افزار عینک شبکه</t>
  </si>
  <si>
    <r>
      <rPr>
        <strike/>
        <sz val="11"/>
        <color theme="1"/>
        <rFont val="B Nazanin"/>
        <family val="2"/>
        <charset val="178"/>
      </rPr>
      <t>بازرگانی مانتو متوسط</t>
    </r>
    <r>
      <rPr>
        <sz val="11"/>
        <color theme="1"/>
        <rFont val="B Nazanin"/>
        <family val="2"/>
        <charset val="178"/>
      </rPr>
      <t xml:space="preserve">
(فروش مانتو و پوشاک)</t>
    </r>
  </si>
  <si>
    <t>لوازم یدکی</t>
  </si>
  <si>
    <t>قنادی و آجیل فروشی</t>
  </si>
  <si>
    <t>سوپرمارکت</t>
  </si>
  <si>
    <r>
      <rPr>
        <strike/>
        <sz val="11"/>
        <color theme="1"/>
        <rFont val="B Nazanin"/>
        <family val="2"/>
        <charset val="178"/>
      </rPr>
      <t>بازرگانی مانتو پیشرفته</t>
    </r>
    <r>
      <rPr>
        <sz val="11"/>
        <color theme="1"/>
        <rFont val="B Nazanin"/>
        <family val="2"/>
        <charset val="178"/>
      </rPr>
      <t xml:space="preserve">
(فروش مانتو و پوشاک)</t>
    </r>
  </si>
  <si>
    <t>نرم افزار آرایشی و بهداشتی</t>
  </si>
  <si>
    <t>روی این بخش باید پروموشن های خوب بروید</t>
  </si>
  <si>
    <t>بازرگانی پارچه</t>
  </si>
  <si>
    <t>لوازم خانگی</t>
  </si>
  <si>
    <t>طباخان</t>
  </si>
  <si>
    <t>اغذیه فروشان و مواد غذایی</t>
  </si>
  <si>
    <t>فراورده های پروتئینی</t>
  </si>
  <si>
    <r>
      <rPr>
        <b/>
        <strike/>
        <sz val="9"/>
        <color theme="1"/>
        <rFont val="B Nazanin"/>
        <family val="2"/>
        <charset val="178"/>
      </rPr>
      <t>سخت افزار کامپیوتر</t>
    </r>
    <r>
      <rPr>
        <b/>
        <sz val="9"/>
        <color theme="1"/>
        <rFont val="B Nazanin"/>
        <family val="2"/>
        <charset val="178"/>
      </rPr>
      <t>پشرفته(تولیدی)
کامپیوتر، موبایل و ماشین های اداری - پیشرفته</t>
    </r>
  </si>
  <si>
    <r>
      <rPr>
        <strike/>
        <sz val="11"/>
        <color theme="1"/>
        <rFont val="B Nazanin"/>
        <family val="2"/>
        <charset val="178"/>
      </rPr>
      <t>سخت افزار کامپیوتر</t>
    </r>
    <r>
      <rPr>
        <sz val="11"/>
        <color theme="1"/>
        <rFont val="B Nazanin"/>
        <family val="2"/>
        <charset val="178"/>
      </rPr>
      <t>جامع 
کامپیوتر، موبایل و ماشین های اداری - جامع</t>
    </r>
  </si>
  <si>
    <r>
      <rPr>
        <strike/>
        <sz val="11"/>
        <color theme="1"/>
        <rFont val="B Nazanin"/>
        <family val="2"/>
        <charset val="178"/>
      </rPr>
      <t>سخت افزار کامپیوتر</t>
    </r>
    <r>
      <rPr>
        <sz val="11"/>
        <color theme="1"/>
        <rFont val="B Nazanin"/>
        <family val="2"/>
        <charset val="178"/>
      </rPr>
      <t xml:space="preserve"> شبکه  
کامپیوتر، موبایل و ماشین های اداری - شبکه</t>
    </r>
  </si>
  <si>
    <t>باطری فروشان</t>
  </si>
  <si>
    <t>فروشندگان کالای خواب</t>
  </si>
  <si>
    <t>لوازم ایمنی و آتش نشانی</t>
  </si>
  <si>
    <t>فتوکپی و اوزالید</t>
  </si>
  <si>
    <t>فرش ماشینی و موکت</t>
  </si>
  <si>
    <t>فروشندگان لاستیک</t>
  </si>
  <si>
    <t>صرافی</t>
  </si>
  <si>
    <t>صرافی پیشرفته</t>
  </si>
  <si>
    <t>صرافی جامع</t>
  </si>
  <si>
    <t>صرافی شبکه</t>
  </si>
  <si>
    <t>دباغی</t>
  </si>
  <si>
    <t>دباغی - پیشرفته</t>
  </si>
  <si>
    <t>دباغی - جامع</t>
  </si>
  <si>
    <t>دباغی - شبکه</t>
  </si>
  <si>
    <t>تولیدی و بازرگانی مانتو جامع
(مانتو و پوشاک) - جامع</t>
  </si>
  <si>
    <t>تولیدی و بازرگانی مانتو شبکه
(مانتو و پوشاک) - شبکه</t>
  </si>
  <si>
    <t>: لوازم خانگی  - ساده
شامل : لوازم خانگی، صوتی تصویری، بلور و چینی، لوازم آشپزخانه</t>
  </si>
  <si>
    <t>کارواش</t>
  </si>
  <si>
    <t xml:space="preserve">کارواش - جامع </t>
  </si>
  <si>
    <t xml:space="preserve">کارواش - شبکه </t>
  </si>
  <si>
    <t>کاشی و سرامیک</t>
  </si>
  <si>
    <t>میوه و تره بار</t>
  </si>
  <si>
    <t>میوه و تره بار - جامع</t>
  </si>
  <si>
    <t xml:space="preserve">میوه و تره بار - شبکه </t>
  </si>
  <si>
    <t>شیشه بری</t>
  </si>
  <si>
    <t>شیشه بری - پیشرفته</t>
  </si>
  <si>
    <t>شیشه بری - جامع</t>
  </si>
  <si>
    <t>شیشه بری - شبکه</t>
  </si>
  <si>
    <t>لوازم التحریر و کمک آموزشی</t>
  </si>
  <si>
    <t>لوازم التحریر و کمک آموزشی - پیشرفته</t>
  </si>
  <si>
    <t>لوازم التحریر و کمک آموزشی - جامع</t>
  </si>
  <si>
    <t>لوازم التحریر و کمک آموزشی - شبکه</t>
  </si>
  <si>
    <t>اجاره کالا</t>
  </si>
  <si>
    <t>اجاره کالا - پیشرفته</t>
  </si>
  <si>
    <t>اجاره کالا - جامع</t>
  </si>
  <si>
    <t>اجاره کالا - شبکه</t>
  </si>
  <si>
    <t>سنگ بری و سنگ فروشی</t>
  </si>
  <si>
    <t>طلا و جواهر</t>
  </si>
  <si>
    <t>کیف و کفش</t>
  </si>
  <si>
    <t>آهن فروشی</t>
  </si>
  <si>
    <t>خدمات پس از فروش</t>
  </si>
  <si>
    <t>خدمات پس از فروش پیشرفته</t>
  </si>
  <si>
    <t>خرازی</t>
  </si>
  <si>
    <t>فروشندگان ساعت</t>
  </si>
  <si>
    <t>شوفاژ و تهویه مطبوع</t>
  </si>
  <si>
    <t>رنگ و ابزار فروشی</t>
  </si>
  <si>
    <t>رنگ و ابزار فروشی - پبشرفته</t>
  </si>
  <si>
    <t>رنگ و ابزار فروشی - جامع</t>
  </si>
  <si>
    <t>رنگ و ابزار فروشی - شبکه</t>
  </si>
  <si>
    <r>
      <rPr>
        <strike/>
        <sz val="11"/>
        <color theme="1"/>
        <rFont val="B Nazanin"/>
        <family val="2"/>
        <charset val="178"/>
      </rPr>
      <t>تولیدی و بازرگانی مانتو پیشرفته</t>
    </r>
    <r>
      <rPr>
        <sz val="11"/>
        <color theme="1"/>
        <rFont val="B Nazanin"/>
        <family val="2"/>
        <charset val="178"/>
      </rPr>
      <t xml:space="preserve">
(فروش مانتو و پوشاک) - پیشرفته</t>
    </r>
  </si>
  <si>
    <t>قیمت های سال جدید</t>
  </si>
  <si>
    <t>تعداد جلسه اعزام رایگان توسط نماینده
جهت نصب، استقرار، آموزش اولیه</t>
  </si>
  <si>
    <t>پخش ساده (جهت ارتقاء مشتریان قدیمی - فروش ندارد)</t>
  </si>
  <si>
    <t>پخش متوسط (جهت ارتقاء مشتریان قدیمی - فروش ندارد)</t>
  </si>
  <si>
    <t>پخش پیشرفته (جهت ارتقاء مشتریان قدیمی - فروش ندارد)</t>
  </si>
  <si>
    <t>پخش جامع (جهت ارتقاء مشتریان قدیمی - فروش ندارد)</t>
  </si>
  <si>
    <t>پخش شبکه (جهت ارتقاء مشتریان قدیمی - فروش ندارد)</t>
  </si>
  <si>
    <t>حذف - فقط ارتقاء مشتری قدیمی - فروش ندارد</t>
  </si>
  <si>
    <t>باید سطح بندی با نسخه 9 منطبق شود</t>
  </si>
  <si>
    <t>30% تخفیف ارتقاء</t>
  </si>
  <si>
    <t>پیش فرض 30% ولی به ازای هر مشتری، آقای ذوالفقاری تصمیم بگیرد</t>
  </si>
  <si>
    <t>40% تخفیف ارتقاء</t>
  </si>
  <si>
    <t>25% تخفیف ارتقاء</t>
  </si>
  <si>
    <t>50% قیمت نرم افزار</t>
  </si>
  <si>
    <t>اقساط</t>
  </si>
  <si>
    <t>قیمت های سال جدید 1400</t>
  </si>
  <si>
    <t>اندازه کسب و کار</t>
  </si>
  <si>
    <t>تاثیر افزایش قیمت ها بر شغل</t>
  </si>
  <si>
    <t>تاثیر شرایط کرونا</t>
  </si>
  <si>
    <t>کشش مشتری</t>
  </si>
  <si>
    <t>قیمت موثیر رقیب</t>
  </si>
  <si>
    <t>کوچک و متوسط</t>
  </si>
  <si>
    <t xml:space="preserve"> کوچک و متوسط اما بیشتر مغازه ها در اندازه کوچک هستند و یک صندوق دارند</t>
  </si>
  <si>
    <t>قابل رشد</t>
  </si>
  <si>
    <t>مشتری مجبور به استفاده از محصولات و خدمات است پس کشش بالا</t>
  </si>
  <si>
    <t xml:space="preserve">1.200 یا 1.500 </t>
  </si>
  <si>
    <t xml:space="preserve">کوچک و متوسط و بزرگ </t>
  </si>
  <si>
    <t>50+</t>
  </si>
  <si>
    <t>شاید به دلیل شرایط کرونا کمی از مشتری های رستوران ها کم شده باشد اما مردم همچنان به غذای بیرون علاقه دارند. البته اغلب رستوران های ایرانی به دلیل افزایش بالای قیمت ها بخش کم درآمد را از دست داده اند. فست فودی ها شرایط بهتری دارند و با ارائه غذا به صورت کمبو مشتریان بیشتری را جذب می کنند. در هرصورت کشش مشتری خصوصا قشر کم درآمد تا حدودی کم می شود اما از بین نمی رود</t>
  </si>
  <si>
    <t xml:space="preserve">اندازه کسب و کار نهایتا متوسط باشد و بزرگ شاید یک طباخی مثل کاج باشد که چندین شعبه دارد </t>
  </si>
  <si>
    <t>تاثیر خیلی زیاد مثل غذا ندارد چون نرخ طباخی  بر خلاف رستوران به صورت مصوب توسط اتحادیه تعیین می شود.</t>
  </si>
  <si>
    <t>100+</t>
  </si>
  <si>
    <t>کشش مشتری کم شده است چون طباخی یک ضرورت زندگی مردم نیست که هرروز به آن احتیاج باشد و همین الان با افزایش قیمت و شرایط کرونا ریزش مشتری داشته اند و باعث شده است برخی از طباخی ها نیروهایشان را جواب کنند.</t>
  </si>
  <si>
    <t>کوچک و متوسط و بزرگ را می توان مثل نامی نو در نظر گرفت که چندین شعبه دارد</t>
  </si>
  <si>
    <t>دلار به طور مستقیم تاثیر گذار نیست. دلار برروی قیمت مواد اولیه تاثیر می گذارد اما در نهایت موجب افزایش قیمت می شود</t>
  </si>
  <si>
    <t>تا حدودی تاثیر داشته است چون برخی به دلیل کرونا و مسائل بهداشتی به غذای خانگی روی آورده اند.</t>
  </si>
  <si>
    <t>کشش مشتری کم شده است اما اغذیه نسبت به غذای رستوران ارزان تر است و شاید به همین دلیل توجه بیشتری بهش جلب بشود از سوی مشتریان</t>
  </si>
  <si>
    <t>کوچک به اندازه دو صندلی/ متوسط اندازه 4-5 صندلی و بزرگ هم بیش از این تعداد و دارای انواع خدمات خصوصا برای خانم ها است.</t>
  </si>
  <si>
    <t>در زمینه اصلاح و آرایش قیمت دلار تاثیر گذار است  که هزینه از مشتری دریافت می شود اما در سایر زمینه ها قیمت از سوی اتحادیه مصوب می شود. تاثیر نسبی برروی قیمت دارد.</t>
  </si>
  <si>
    <t>مشتری مجبور به استفاده از محصولات و خدمات است اما باید در نظر گرفت که برخی خدمات را افراد در منزل مثل کوتاهی خصوصا برای آقایان می توانند در منزل انجام دهند پس شاید تعداد مشتریان البته در دوران کرونا کم شود اما همچنان کشش بالا خواهد بود. خصوص در آرایشگاه های زنانه</t>
  </si>
  <si>
    <t>عینک فروشی ها اغلب کوچک و متوسط هستند</t>
  </si>
  <si>
    <t>0 چون تعطیل نبوده اند</t>
  </si>
  <si>
    <t>هزینه تهیه یک عینک معمولی حدود 1 میلیون تومان شده است از طرفی اکثر فریم ها و عدسی ها خارجی هستند و خود فروشنده بروی آن ها تاکید می کند. با اینکه افزایش قیمت دارد این صنف، اما به هرحال در تمام حوزه های مربوطه به سلامت مشتریان مجبورند کشش داشته باشد :)</t>
  </si>
  <si>
    <t>نیاز به بررسی سه نفره دارد-
شرکت های پخش کوچک با توجه به اینکه سود کمتری از پخش می گیرند و هزینه های این شغل بالا است ممکن است در کوتاه مدت از بازار خارج شوند یا اینکه به دنبال نرم افزار ارزان هستند، بنابراین اندازه بازار متوسط و بزرگ/اما عمدتا بزرگ در نظر گرفته می شود.</t>
  </si>
  <si>
    <t>تاثیر داشته است اما نه خیلی زیاد چون برخی از مشاغل تعطیل بوده اند و خب نمی توانسته اند جنس برسانند یا بازاریاب ها به طور موثر فعالیت کنند.</t>
  </si>
  <si>
    <t>مشتری شرکت های پخش نیاز دارد تا محصولاتش در بازار به فروش برسد بنابراین کشش دو در صورت افزایش قمیت هم مجبور به استفاده از خدمات شرکت های پخشی است</t>
  </si>
  <si>
    <t>بزرگ- کوچک و متوسط</t>
  </si>
  <si>
    <t xml:space="preserve">با توجه به اینکه پوشاک از ضروریات جامعه است کشش بالا است </t>
  </si>
  <si>
    <t>کوچک- متوسط و بزرگ</t>
  </si>
  <si>
    <t>تاثیر مثبت داشته است و حتی با ارائه خدمات در پلتفرم های آنلاین، درآمد این صنف در دوران کرونا کم نشده است.</t>
  </si>
  <si>
    <t>بالا</t>
  </si>
  <si>
    <t xml:space="preserve">کوچک، بزرگ و متوسط </t>
  </si>
  <si>
    <t>مواد اولیه از جمله شکلات و ... و همچنین افزایش آجیل تا حدودی روی قدرت خرید مردم تاثیر داشته است اما با توجه به بعضی رسم و رسوم ها در جامعه و بعضی واجبات مثل خرید شیرینی در مراسم ها، قابل رشد</t>
  </si>
  <si>
    <t>50-</t>
  </si>
  <si>
    <t>کم شده است آن هم در زمینه خرید اجیل یا شکلات های خارجی اما صفر نمی شود هیچ وقت</t>
  </si>
  <si>
    <t>100- اما برخی از افراد به کار خصوصی در منازل روی آورده اند که نیاز به وجود اپلیکیشن موبایل را ضروری کرده است.</t>
  </si>
  <si>
    <t>100- اما در صورتیکه فروشگاه ها به صورت اینترنتی مشتری داشته باشند می توان تاثیر را تا حدی کمتر دانست اما این مقدار صفر نیست چون تعطیلات و حضور کمتر افراد در بیرون از منزل نیاز به خرید حداثل مانتو را تا حدودی کم کرده است</t>
  </si>
  <si>
    <t>قابل رشد اما نه خیلی زیاد</t>
  </si>
  <si>
    <t>کوچک و متوسط و بزرگ</t>
  </si>
  <si>
    <t>مشتریانی که خودرو دارند مجبور به استفاده از این خدمات هستند به هر قیمتی.</t>
  </si>
  <si>
    <t>کوچک و بزرگ  و متوسط</t>
  </si>
  <si>
    <t>متوسط</t>
  </si>
  <si>
    <t>متوسط و بزرگ</t>
  </si>
  <si>
    <t>اوایل کرونا تاثیر منفی داشت اما حالا این تاثیر کم تر شده است. تقریبا می شود گفت 0</t>
  </si>
  <si>
    <t>با توجه به افزایش فراورده های پروتئینی، کشش مردم کم شده است و قشر کم درآمد توانایی خرید شاید نداشته باشند اما به هرحال مشتری این بازار هیچ وقت صفر نمی شود</t>
  </si>
  <si>
    <t>چون اغلب خرید به صورت حضوری است تا حدودی تاثیر گرفته است اما نمی توان تاثیر را خیلی زیاد دانست</t>
  </si>
  <si>
    <t>افزایش قیمت باعث شده است کشش مردم به خرید محصولات خارجی کم تر و رو به برند های ایرانی بیاورند. اما به هرحال نیاز هر خانواده ای است و قطعا در هر زمان خریدار خود را دارد.</t>
  </si>
  <si>
    <t>50+، ترخیص کالا از گمرک در زمان کرونا کم نسبت به دیگر زمان ها بیشتر طول می کشد و از طرفی واردات پارچه های تهیه ماسک موجب افزایش سود این صنف شده است</t>
  </si>
  <si>
    <t>کوچک، متوسط و بزرگ</t>
  </si>
  <si>
    <t xml:space="preserve"> قابل رشد</t>
  </si>
  <si>
    <t>با اینکه نرخ ارز بالا رفته است و موجب بالا رفتن قیمت محصولات الکترونیک شده است اما با توجه به نیاز مشتریان، کشش در سطح متوسط است . و در صورت نیاز مشتری مجبور به خرید است حتی به صورت استوک</t>
  </si>
  <si>
    <t>مشتری مجبور به خرید است. کشش بالا</t>
  </si>
  <si>
    <t xml:space="preserve">کوچک و متوسط </t>
  </si>
  <si>
    <t>کشش متوسط</t>
  </si>
  <si>
    <t>کشش بالا- مشتری مجبور به خرید</t>
  </si>
  <si>
    <t>کوچک، بزرگ و متوسط</t>
  </si>
  <si>
    <t xml:space="preserve">متوسط </t>
  </si>
  <si>
    <t>متوسط رو به بالا</t>
  </si>
  <si>
    <t>مارک، کشور سازنده و نوع ساعت و بند و جنس آن در قیمت ساعت تاثیر گذار است،  بنابراین بستکی به نوع محصولات فروشی می توان درآمد را قابل رشد دانست. البته باتوجه به اینکه تقریبا بیشتر محصولات وارداتی هستند، با افزایش قیمت دلار، درآمد این صنف قابل رشد خواهد بود</t>
  </si>
  <si>
    <t>0 چون مشتریان به صورت آنلاین نیز می توانستند خرید کنند.</t>
  </si>
  <si>
    <t>قابل رشد اما متوسط</t>
  </si>
  <si>
    <t>متوسط رو به بالا (مشتریان تولیدی کشش بالا دارند)</t>
  </si>
  <si>
    <t>کوچک و بزرگ</t>
  </si>
  <si>
    <t>اگر زمینه فعالیت تعمیرات و تعویض باشد، قابل رشد است. در غیر اینصورت صرفا تعرفه خدمات افزایش خواهد داشت براساس نرخ مصوب</t>
  </si>
  <si>
    <t>ساخت و ساز بالا</t>
  </si>
  <si>
    <t>تاثیری ندارد</t>
  </si>
  <si>
    <t>کوچک، متوسط</t>
  </si>
  <si>
    <t xml:space="preserve">متوسط رو به پائین </t>
  </si>
  <si>
    <t>تاثیر خیلی زیادی ندارد اما در فروش میوه های خارجی قابل رشد</t>
  </si>
  <si>
    <t>دائمی</t>
  </si>
  <si>
    <t>کوچک</t>
  </si>
  <si>
    <t>دائمی و متوسط</t>
  </si>
  <si>
    <t>100-</t>
  </si>
  <si>
    <t>متوسط اما دائمی</t>
  </si>
  <si>
    <t>درصد رشد 99</t>
  </si>
  <si>
    <t>قیمت سال جدید</t>
  </si>
  <si>
    <t>درصد رشد 1400</t>
  </si>
  <si>
    <t>میانگین درصد افزایش قیمت رقبا</t>
  </si>
  <si>
    <t>در یک سطح دیده شده و اغلب فروشگاه ها سطوح یکسانی دارند</t>
  </si>
  <si>
    <t xml:space="preserve">شروع قیمت نرم افزار رقبا (رازی) برای بازرگانی مانتو:
از 2.499.000 تومان تا 8.477.000 تومان
قیمت باید به نحوی تعیین شود تا قابل رقابت با رازی باشد
</t>
  </si>
  <si>
    <t xml:space="preserve">باتوجه به افزایش قیمت آجیل، درآمد این صنف به نسبت کم شده است که البته این امر وابسته به محل قرارگیری فروشگاه نیز دارد.
قیمت رقبا برابراست با:
456.000 تومان
1.045.000 تومان
2.000.000 تومان
3.000.000 تومان
3.415.000 تومان
میانگین قیمت 2.700.000 تومان است.
</t>
  </si>
  <si>
    <t>میانگین افزایش قیمت مواد اولیه</t>
  </si>
  <si>
    <t>انتظار ریالی جذاب</t>
  </si>
  <si>
    <t>درصد وضعیت بازار و میانگین آیتم ها</t>
  </si>
  <si>
    <t>بزرگ</t>
  </si>
  <si>
    <t>هنوز وجود دارند</t>
  </si>
  <si>
    <t>اغلب مورد استفاده</t>
  </si>
  <si>
    <t>کوچک  و متوسط</t>
  </si>
  <si>
    <t>سطوح ارائه خدمات مختلف</t>
  </si>
  <si>
    <t>ترکییب کترینگ و رستوران</t>
  </si>
  <si>
    <t>افزایش قیمت محصول مواد اولیه</t>
  </si>
  <si>
    <t>حداقل قبمت رقبا (تومان)</t>
  </si>
  <si>
    <t>در سطح مشابه 2/900/000</t>
  </si>
  <si>
    <t>*</t>
  </si>
  <si>
    <t>رشد بالا</t>
  </si>
  <si>
    <t>رشد متوسط</t>
  </si>
  <si>
    <t>پایین</t>
  </si>
  <si>
    <t>مثبت 100 تا منفی 100</t>
  </si>
  <si>
    <t>پایین یا بالا</t>
  </si>
  <si>
    <t>به درصد</t>
  </si>
  <si>
    <t>به تومان</t>
  </si>
  <si>
    <t>ندارد - دارد</t>
  </si>
  <si>
    <t>به ریال</t>
  </si>
  <si>
    <t>حداقل درصد علاقه و منفعت نماینده</t>
  </si>
  <si>
    <t>میانگین حداقلی افزایش درآمد ریالی (درصد)</t>
  </si>
  <si>
    <t>9/100/000</t>
  </si>
  <si>
    <t>2/500/000</t>
  </si>
  <si>
    <t>دارد</t>
  </si>
  <si>
    <t>800/000</t>
  </si>
  <si>
    <t>8/600/000</t>
  </si>
  <si>
    <t>1/500/000</t>
  </si>
  <si>
    <t>4/500/000</t>
  </si>
  <si>
    <t>9/000/000</t>
  </si>
  <si>
    <t>2/900/000</t>
  </si>
  <si>
    <t>200-300</t>
  </si>
  <si>
    <t>16/000/000</t>
  </si>
  <si>
    <t>10/000/000</t>
  </si>
  <si>
    <t>12/000/000</t>
  </si>
  <si>
    <t>19/000/000</t>
  </si>
  <si>
    <t>40/000/000</t>
  </si>
  <si>
    <t>5/500/000</t>
  </si>
  <si>
    <t>15/000/000</t>
  </si>
  <si>
    <t>3/000/000</t>
  </si>
  <si>
    <t>6/000/000</t>
  </si>
  <si>
    <t>1/600/000</t>
  </si>
  <si>
    <t>8/500/000</t>
  </si>
  <si>
    <t>3/500/000</t>
  </si>
  <si>
    <t>100-200</t>
  </si>
  <si>
    <t>نرم افزار مدیریت آرایشگاه شبکه</t>
  </si>
  <si>
    <t xml:space="preserve">هزینه تمدید </t>
  </si>
  <si>
    <t>اختلاف بین 1400 . 1399</t>
  </si>
  <si>
    <t>قیمت فروش 1400</t>
  </si>
  <si>
    <t>قیمت
1400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</si>
</sst>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_-&quot;ريال&quot;"/>
    <numFmt numFmtId="166" formatCode="#,##0_-&quot;ريال&quot;"/>
  </numFmts>
  <fonts count="23" x14ac:knownFonts="1">
    <font>
      <sz val="11"/>
      <color theme="1"/>
      <name val="Arial"/>
      <family val="2"/>
      <charset val="178"/>
      <scheme val="minor"/>
    </font>
    <font>
      <b/>
      <sz val="14"/>
      <color theme="1"/>
      <name val="Arial"/>
      <family val="2"/>
      <scheme val="minor"/>
    </font>
    <font>
      <b/>
      <sz val="12"/>
      <color theme="1"/>
      <name val="Arial"/>
      <family val="2"/>
      <scheme val="minor"/>
    </font>
    <font>
      <b/>
      <sz val="11"/>
      <color theme="1"/>
      <name val="Arial"/>
      <family val="2"/>
      <scheme val="minor"/>
    </font>
    <font>
      <sz val="11"/>
      <name val="Arial"/>
      <family val="2"/>
      <charset val="178"/>
      <scheme val="minor"/>
    </font>
    <font>
      <b/>
      <sz val="14"/>
      <name val="B Nazanin"/>
      <family val="2"/>
      <charset val="178"/>
    </font>
    <font>
      <sz val="11"/>
      <name val="B Nazanin"/>
      <family val="2"/>
      <charset val="178"/>
    </font>
    <font>
      <sz val="11"/>
      <color theme="1"/>
      <name val="B Nazanin"/>
      <family val="2"/>
      <charset val="178"/>
    </font>
    <font>
      <b/>
      <sz val="20"/>
      <color theme="1"/>
      <name val="Arial"/>
      <family val="2"/>
      <scheme val="minor"/>
    </font>
    <font>
      <b/>
      <sz val="28"/>
      <color theme="1"/>
      <name val="B Nazanin"/>
      <family val="2"/>
      <charset val="178"/>
    </font>
    <font>
      <b/>
      <sz val="9"/>
      <name val="Tahoma"/>
      <family val="2"/>
    </font>
    <font>
      <sz val="9"/>
      <name val="Tahoma"/>
      <family val="2"/>
    </font>
    <font>
      <b/>
      <sz val="11"/>
      <color theme="1"/>
      <name val="B Nazanin"/>
      <family val="2"/>
      <charset val="178"/>
    </font>
    <font>
      <b/>
      <sz val="9"/>
      <color theme="1"/>
      <name val="B Nazanin"/>
      <family val="2"/>
      <charset val="178"/>
    </font>
    <font>
      <sz val="9"/>
      <color theme="1"/>
      <name val="B Nazanin"/>
      <family val="2"/>
      <charset val="178"/>
    </font>
    <font>
      <b/>
      <sz val="14"/>
      <color theme="1"/>
      <name val="B Nazanin"/>
      <family val="2"/>
      <charset val="178"/>
    </font>
    <font>
      <b/>
      <sz val="12"/>
      <color theme="1"/>
      <name val="B Nazanin"/>
      <family val="2"/>
      <charset val="178"/>
    </font>
    <font>
      <sz val="10"/>
      <color theme="1"/>
      <name val="B Nazanin"/>
      <family val="2"/>
      <charset val="178"/>
    </font>
    <font>
      <sz val="11"/>
      <color rgb="FF3F3F76"/>
      <name val="Arial"/>
      <family val="2"/>
      <charset val="178"/>
      <scheme val="minor"/>
    </font>
    <font>
      <sz val="11"/>
      <color rgb="FF3F3F76"/>
      <name val="B Nazanin"/>
      <family val="2"/>
      <charset val="178"/>
    </font>
    <font>
      <strike/>
      <sz val="11"/>
      <color theme="1"/>
      <name val="B Nazanin"/>
      <family val="2"/>
      <charset val="178"/>
    </font>
    <font>
      <b/>
      <strike/>
      <sz val="9"/>
      <color theme="1"/>
      <name val="B Nazanin"/>
      <family val="2"/>
      <charset val="178"/>
    </font>
    <font>
      <sz val="11"/>
      <color theme="1"/>
      <name val="Arial"/>
      <family val="2"/>
      <charset val="178"/>
      <scheme val="minor"/>
    </font>
  </fonts>
  <fills count="28">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theme="3" tint="0.59996337778862885"/>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5" tint="0.79995117038483843"/>
        <bgColor indexed="64"/>
      </patternFill>
    </fill>
    <fill>
      <patternFill patternType="solid">
        <fgColor theme="7" tint="0.59996337778862885"/>
        <bgColor indexed="64"/>
      </patternFill>
    </fill>
    <fill>
      <patternFill patternType="solid">
        <fgColor theme="6" tint="0.59996337778862885"/>
        <bgColor indexed="64"/>
      </patternFill>
    </fill>
    <fill>
      <patternFill patternType="solid">
        <fgColor theme="9" tint="0.39997558519241921"/>
        <bgColor indexed="64"/>
      </patternFill>
    </fill>
    <fill>
      <patternFill patternType="solid">
        <fgColor theme="5" tint="0.59996337778862885"/>
        <bgColor indexed="64"/>
      </patternFill>
    </fill>
    <fill>
      <patternFill patternType="solid">
        <fgColor theme="7" tint="0.39997558519241921"/>
        <bgColor indexed="64"/>
      </patternFill>
    </fill>
    <fill>
      <patternFill patternType="solid">
        <fgColor theme="4" tint="-0.24994659260841701"/>
        <bgColor indexed="64"/>
      </patternFill>
    </fill>
    <fill>
      <patternFill patternType="solid">
        <fgColor theme="2" tint="-0.49995422223578601"/>
        <bgColor indexed="64"/>
      </patternFill>
    </fill>
    <fill>
      <patternFill patternType="solid">
        <fgColor theme="9" tint="-0.24994659260841701"/>
        <bgColor indexed="64"/>
      </patternFill>
    </fill>
    <fill>
      <patternFill patternType="solid">
        <fgColor rgb="FF00B0F0"/>
        <bgColor indexed="64"/>
      </patternFill>
    </fill>
    <fill>
      <patternFill patternType="solid">
        <fgColor theme="6" tint="-0.24994659260841701"/>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rgb="FFFF0000"/>
        <bgColor indexed="64"/>
      </patternFill>
    </fill>
    <fill>
      <patternFill patternType="solid">
        <fgColor theme="7" tint="0.79995117038483843"/>
        <bgColor indexed="64"/>
      </patternFill>
    </fill>
    <fill>
      <patternFill patternType="solid">
        <fgColor theme="2"/>
        <bgColor indexed="64"/>
      </patternFill>
    </fill>
    <fill>
      <patternFill patternType="solid">
        <fgColor rgb="FFFFFF00"/>
        <bgColor indexed="64"/>
      </patternFill>
    </fill>
    <fill>
      <patternFill patternType="solid">
        <fgColor theme="5" tint="-0.24994659260841701"/>
        <bgColor indexed="64"/>
      </patternFill>
    </fill>
    <fill>
      <patternFill patternType="solid">
        <fgColor rgb="FF0070C0"/>
        <bgColor indexed="64"/>
      </patternFill>
    </fill>
    <fill>
      <patternFill patternType="solid">
        <fgColor rgb="FF92D050"/>
        <bgColor indexed="64"/>
      </patternFill>
    </fill>
    <fill>
      <patternFill patternType="solid">
        <fgColor theme="8" tint="0.79995117038483843"/>
        <bgColor indexed="64"/>
      </patternFill>
    </fill>
  </fills>
  <borders count="88">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bottom/>
      <diagonal/>
    </border>
    <border>
      <left/>
      <right style="thin">
        <color rgb="FF7F7F7F"/>
      </right>
      <top style="thin">
        <color rgb="FF7F7F7F"/>
      </top>
      <bottom style="thin">
        <color rgb="FF7F7F7F"/>
      </bottom>
      <diagonal/>
    </border>
    <border>
      <left style="thin">
        <color rgb="FF7F7F7F"/>
      </left>
      <right style="thin">
        <color rgb="FFB2B2B2"/>
      </right>
      <top/>
      <bottom/>
      <diagonal/>
    </border>
    <border>
      <left style="thin">
        <color rgb="FF7F7F7F"/>
      </left>
      <right style="thin">
        <color rgb="FFB2B2B2"/>
      </right>
      <top/>
      <bottom style="thin">
        <color rgb="FFB2B2B2"/>
      </bottom>
      <diagonal/>
    </border>
    <border>
      <left style="thin">
        <color auto="1"/>
      </left>
      <right/>
      <top style="thin">
        <color auto="1"/>
      </top>
      <bottom/>
      <diagonal/>
    </border>
    <border>
      <left/>
      <right style="thin">
        <color rgb="FF7F7F7F"/>
      </right>
      <top style="thin">
        <color rgb="FF7F7F7F"/>
      </top>
      <bottom/>
      <diagonal/>
    </border>
    <border>
      <left style="thin">
        <color auto="1"/>
      </left>
      <right/>
      <top/>
      <bottom style="thin">
        <color auto="1"/>
      </bottom>
      <diagonal/>
    </border>
    <border>
      <left/>
      <right style="thin">
        <color rgb="FF7F7F7F"/>
      </right>
      <top/>
      <bottom style="thin">
        <color rgb="FF7F7F7F"/>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top style="thin">
        <color auto="1"/>
      </top>
      <bottom style="medium">
        <color auto="1"/>
      </bottom>
      <diagonal/>
    </border>
    <border>
      <left style="thin">
        <color auto="1"/>
      </left>
      <right style="thin">
        <color auto="1"/>
      </right>
      <top/>
      <bottom/>
      <diagonal/>
    </border>
    <border>
      <left style="medium">
        <color auto="1"/>
      </left>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right style="thin">
        <color rgb="FF7F7F7F"/>
      </right>
      <top style="medium">
        <color auto="1"/>
      </top>
      <bottom style="thin">
        <color rgb="FF7F7F7F"/>
      </bottom>
      <diagonal/>
    </border>
    <border>
      <left/>
      <right style="thin">
        <color rgb="FF7F7F7F"/>
      </right>
      <top style="thin">
        <color rgb="FF7F7F7F"/>
      </top>
      <bottom style="medium">
        <color auto="1"/>
      </bottom>
      <diagonal/>
    </border>
    <border>
      <left style="thin">
        <color rgb="FFB2B2B2"/>
      </left>
      <right style="medium">
        <color auto="1"/>
      </right>
      <top style="thin">
        <color rgb="FFB2B2B2"/>
      </top>
      <bottom style="thin">
        <color rgb="FFB2B2B2"/>
      </bottom>
      <diagonal/>
    </border>
    <border>
      <left style="thin">
        <color rgb="FFB2B2B2"/>
      </left>
      <right style="medium">
        <color auto="1"/>
      </right>
      <top style="thin">
        <color rgb="FFB2B2B2"/>
      </top>
      <bottom style="medium">
        <color auto="1"/>
      </bottom>
      <diagonal/>
    </border>
    <border>
      <left style="thin">
        <color rgb="FFB2B2B2"/>
      </left>
      <right style="thin">
        <color rgb="FFB2B2B2"/>
      </right>
      <top style="thin">
        <color rgb="FFB2B2B2"/>
      </top>
      <bottom/>
      <diagonal/>
    </border>
    <border>
      <left style="thin">
        <color rgb="FFB2B2B2"/>
      </left>
      <right style="thin">
        <color rgb="FFB2B2B2"/>
      </right>
      <top/>
      <bottom style="thin">
        <color rgb="FFB2B2B2"/>
      </bottom>
      <diagonal/>
    </border>
    <border>
      <left style="thin">
        <color rgb="FFB2B2B2"/>
      </left>
      <right style="medium">
        <color auto="1"/>
      </right>
      <top style="medium">
        <color auto="1"/>
      </top>
      <bottom style="thin">
        <color rgb="FFB2B2B2"/>
      </bottom>
      <diagonal/>
    </border>
    <border>
      <left/>
      <right style="thin">
        <color rgb="FF7F7F7F"/>
      </right>
      <top style="medium">
        <color auto="1"/>
      </top>
      <bottom/>
      <diagonal/>
    </border>
    <border>
      <left style="thin">
        <color rgb="FFB2B2B2"/>
      </left>
      <right style="medium">
        <color auto="1"/>
      </right>
      <top style="medium">
        <color auto="1"/>
      </top>
      <bottom/>
      <diagonal/>
    </border>
    <border>
      <left/>
      <right/>
      <top style="medium">
        <color auto="1"/>
      </top>
      <bottom style="medium">
        <color auto="1"/>
      </bottom>
      <diagonal/>
    </border>
    <border>
      <left style="thin">
        <color rgb="FFB2B2B2"/>
      </left>
      <right style="medium">
        <color auto="1"/>
      </right>
      <top style="thin">
        <color rgb="FFB2B2B2"/>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thin">
        <color rgb="FFB2B2B2"/>
      </right>
      <top style="thin">
        <color rgb="FFB2B2B2"/>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rgb="FF7F7F7F"/>
      </right>
      <top/>
      <bottom style="medium">
        <color auto="1"/>
      </bottom>
      <diagonal/>
    </border>
    <border>
      <left style="thin">
        <color rgb="FFB2B2B2"/>
      </left>
      <right style="medium">
        <color auto="1"/>
      </right>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thin">
        <color rgb="FF7F7F7F"/>
      </left>
      <right style="thin">
        <color rgb="FF7F7F7F"/>
      </right>
      <top style="thin">
        <color rgb="FF7F7F7F"/>
      </top>
      <bottom/>
      <diagonal/>
    </border>
    <border>
      <left style="thin">
        <color rgb="FF7F7F7F"/>
      </left>
      <right/>
      <top/>
      <bottom style="thin">
        <color rgb="FF7F7F7F"/>
      </bottom>
      <diagonal/>
    </border>
    <border>
      <left style="thin">
        <color rgb="FF7F7F7F"/>
      </left>
      <right/>
      <top style="thin">
        <color rgb="FF7F7F7F"/>
      </top>
      <bottom style="thin">
        <color rgb="FF7F7F7F"/>
      </bottom>
      <diagonal/>
    </border>
    <border>
      <left style="thin">
        <color rgb="FF7F7F7F"/>
      </left>
      <right style="thin">
        <color rgb="FF7F7F7F"/>
      </right>
      <top/>
      <bottom style="thin">
        <color rgb="FF7F7F7F"/>
      </bottom>
      <diagonal/>
    </border>
    <border>
      <left style="thin">
        <color rgb="FF7F7F7F"/>
      </left>
      <right/>
      <top/>
      <bottom/>
      <diagonal/>
    </border>
    <border>
      <left style="medium">
        <color auto="1"/>
      </left>
      <right style="thin">
        <color auto="1"/>
      </right>
      <top style="medium">
        <color auto="1"/>
      </top>
      <bottom style="thin">
        <color rgb="FF7F7F7F"/>
      </bottom>
      <diagonal/>
    </border>
    <border>
      <left style="medium">
        <color auto="1"/>
      </left>
      <right style="thin">
        <color auto="1"/>
      </right>
      <top style="thin">
        <color rgb="FF7F7F7F"/>
      </top>
      <bottom style="thin">
        <color rgb="FF7F7F7F"/>
      </bottom>
      <diagonal/>
    </border>
    <border>
      <left style="medium">
        <color auto="1"/>
      </left>
      <right style="thin">
        <color auto="1"/>
      </right>
      <top style="thin">
        <color rgb="FF7F7F7F"/>
      </top>
      <bottom style="medium">
        <color auto="1"/>
      </bottom>
      <diagonal/>
    </border>
    <border>
      <left style="thin">
        <color rgb="FF7F7F7F"/>
      </left>
      <right/>
      <top style="thin">
        <color rgb="FF7F7F7F"/>
      </top>
      <bottom/>
      <diagonal/>
    </border>
    <border>
      <left style="medium">
        <color auto="1"/>
      </left>
      <right/>
      <top style="medium">
        <color auto="1"/>
      </top>
      <bottom style="thin">
        <color rgb="FF7F7F7F"/>
      </bottom>
      <diagonal/>
    </border>
    <border>
      <left style="medium">
        <color auto="1"/>
      </left>
      <right style="thin">
        <color auto="1"/>
      </right>
      <top style="thin">
        <color rgb="FF7F7F7F"/>
      </top>
      <bottom/>
      <diagonal/>
    </border>
    <border>
      <left/>
      <right style="thin">
        <color auto="1"/>
      </right>
      <top style="thin">
        <color auto="1"/>
      </top>
      <bottom/>
      <diagonal/>
    </border>
    <border>
      <left style="medium">
        <color auto="1"/>
      </left>
      <right style="thin">
        <color auto="1"/>
      </right>
      <top style="thin">
        <color auto="1"/>
      </top>
      <bottom style="thin">
        <color rgb="FF7F7F7F"/>
      </bottom>
      <diagonal/>
    </border>
    <border>
      <left/>
      <right style="thin">
        <color auto="1"/>
      </right>
      <top style="medium">
        <color auto="1"/>
      </top>
      <bottom style="thin">
        <color rgb="FF7F7F7F"/>
      </bottom>
      <diagonal/>
    </border>
    <border>
      <left style="medium">
        <color auto="1"/>
      </left>
      <right/>
      <top style="thin">
        <color rgb="FF7F7F7F"/>
      </top>
      <bottom style="thin">
        <color rgb="FF7F7F7F"/>
      </bottom>
      <diagonal/>
    </border>
    <border>
      <left style="thin">
        <color auto="1"/>
      </left>
      <right/>
      <top/>
      <bottom/>
      <diagonal/>
    </border>
    <border>
      <left style="thin">
        <color rgb="FF7F7F7F"/>
      </left>
      <right style="medium">
        <color auto="1"/>
      </right>
      <top style="medium">
        <color auto="1"/>
      </top>
      <bottom/>
      <diagonal/>
    </border>
    <border>
      <left style="thin">
        <color rgb="FF7F7F7F"/>
      </left>
      <right style="medium">
        <color auto="1"/>
      </right>
      <top/>
      <bottom/>
      <diagonal/>
    </border>
    <border>
      <left style="thin">
        <color rgb="FF7F7F7F"/>
      </left>
      <right style="medium">
        <color auto="1"/>
      </right>
      <top/>
      <bottom style="medium">
        <color auto="1"/>
      </bottom>
      <diagonal/>
    </border>
    <border>
      <left style="thin">
        <color rgb="FF7F7F7F"/>
      </left>
      <right style="medium">
        <color auto="1"/>
      </right>
      <top style="thin">
        <color rgb="FFB2B2B2"/>
      </top>
      <bottom/>
      <diagonal/>
    </border>
    <border>
      <left style="thin">
        <color rgb="FF7F7F7F"/>
      </left>
      <right style="medium">
        <color auto="1"/>
      </right>
      <top/>
      <bottom style="thin">
        <color rgb="FFB2B2B2"/>
      </bottom>
      <diagonal/>
    </border>
    <border>
      <left style="thin">
        <color rgb="FF7F7F7F"/>
      </left>
      <right style="thin">
        <color rgb="FFB2B2B2"/>
      </right>
      <top style="thin">
        <color rgb="FFB2B2B2"/>
      </top>
      <bottom/>
      <diagonal/>
    </border>
    <border>
      <left/>
      <right/>
      <top style="thin">
        <color auto="1"/>
      </top>
      <bottom/>
      <diagonal/>
    </border>
  </borders>
  <cellStyleXfs count="5">
    <xf numFmtId="0" fontId="0" fillId="0" borderId="0"/>
    <xf numFmtId="9" fontId="22" fillId="0" borderId="0" applyFont="0" applyFill="0" applyBorder="0" applyAlignment="0" applyProtection="0"/>
    <xf numFmtId="0" fontId="18" fillId="2" borderId="1" applyNumberFormat="0" applyAlignment="0" applyProtection="0"/>
    <xf numFmtId="0" fontId="22" fillId="3" borderId="2" applyNumberFormat="0" applyFont="0" applyAlignment="0" applyProtection="0"/>
    <xf numFmtId="0" fontId="22" fillId="0" borderId="0"/>
  </cellStyleXfs>
  <cellXfs count="722">
    <xf numFmtId="0" fontId="0" fillId="0" borderId="0" xfId="0"/>
    <xf numFmtId="0" fontId="3" fillId="4" borderId="0" xfId="0" applyFont="1" applyFill="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164" fontId="3" fillId="5" borderId="4" xfId="0" applyNumberFormat="1" applyFont="1" applyFill="1" applyBorder="1" applyAlignment="1">
      <alignment horizontal="center" vertical="center" wrapText="1"/>
    </xf>
    <xf numFmtId="164" fontId="3" fillId="6" borderId="4" xfId="0" applyNumberFormat="1" applyFont="1" applyFill="1" applyBorder="1" applyAlignment="1">
      <alignment horizontal="center" vertical="center" wrapText="1"/>
    </xf>
    <xf numFmtId="164" fontId="3" fillId="7" borderId="4" xfId="0" applyNumberFormat="1" applyFont="1" applyFill="1" applyBorder="1" applyAlignment="1">
      <alignment horizontal="center" vertical="center" wrapText="1"/>
    </xf>
    <xf numFmtId="164" fontId="0" fillId="8" borderId="4" xfId="0" applyNumberFormat="1" applyFill="1" applyBorder="1" applyAlignment="1">
      <alignment horizontal="center" vertical="center" wrapText="1"/>
    </xf>
    <xf numFmtId="164" fontId="3" fillId="9" borderId="5" xfId="0" applyNumberFormat="1" applyFont="1" applyFill="1" applyBorder="1" applyAlignment="1">
      <alignment horizontal="center" vertical="center" wrapText="1"/>
    </xf>
    <xf numFmtId="3" fontId="4" fillId="10" borderId="4" xfId="0" applyNumberFormat="1" applyFont="1" applyFill="1" applyBorder="1" applyAlignment="1">
      <alignment horizontal="center" vertical="center"/>
    </xf>
    <xf numFmtId="164" fontId="0" fillId="10" borderId="4" xfId="0" applyNumberFormat="1" applyFill="1" applyBorder="1" applyAlignment="1">
      <alignment horizontal="center" vertical="center" wrapText="1"/>
    </xf>
    <xf numFmtId="0" fontId="6" fillId="11" borderId="4" xfId="0" applyFont="1" applyFill="1" applyBorder="1" applyAlignment="1">
      <alignment horizontal="center" vertical="center" wrapText="1"/>
    </xf>
    <xf numFmtId="3" fontId="6" fillId="11" borderId="4" xfId="0" applyNumberFormat="1" applyFont="1" applyFill="1" applyBorder="1" applyAlignment="1">
      <alignment horizontal="center" vertical="center" wrapText="1"/>
    </xf>
    <xf numFmtId="164" fontId="7" fillId="11" borderId="4" xfId="0" applyNumberFormat="1" applyFont="1" applyFill="1" applyBorder="1" applyAlignment="1">
      <alignment horizontal="center" vertical="center" wrapText="1"/>
    </xf>
    <xf numFmtId="0" fontId="0" fillId="0" borderId="0" xfId="0" applyAlignment="1">
      <alignment horizontal="center" vertical="center" wrapText="1"/>
    </xf>
    <xf numFmtId="0" fontId="0" fillId="12" borderId="4" xfId="0" applyFill="1" applyBorder="1" applyAlignment="1">
      <alignment horizontal="center" vertical="center" wrapText="1"/>
    </xf>
    <xf numFmtId="0" fontId="0" fillId="12" borderId="4" xfId="0" applyFill="1" applyBorder="1" applyAlignment="1">
      <alignment horizontal="center" vertical="center"/>
    </xf>
    <xf numFmtId="164" fontId="0" fillId="5" borderId="4" xfId="0" applyNumberFormat="1" applyFill="1" applyBorder="1" applyAlignment="1">
      <alignment horizontal="center" vertical="center"/>
    </xf>
    <xf numFmtId="164" fontId="0" fillId="6" borderId="4" xfId="0" applyNumberFormat="1" applyFill="1" applyBorder="1" applyAlignment="1">
      <alignment horizontal="center" vertical="center"/>
    </xf>
    <xf numFmtId="164" fontId="0" fillId="7" borderId="4" xfId="0" applyNumberFormat="1" applyFill="1" applyBorder="1" applyAlignment="1">
      <alignment horizontal="center" vertical="center"/>
    </xf>
    <xf numFmtId="164" fontId="0" fillId="9" borderId="5" xfId="0" applyNumberFormat="1" applyFill="1" applyBorder="1" applyAlignment="1">
      <alignment horizontal="center" vertical="center" wrapText="1"/>
    </xf>
    <xf numFmtId="164" fontId="0" fillId="10" borderId="4" xfId="0" applyNumberFormat="1" applyFill="1" applyBorder="1" applyAlignment="1">
      <alignment horizontal="center" vertical="center"/>
    </xf>
    <xf numFmtId="3" fontId="7" fillId="11" borderId="4" xfId="0" applyNumberFormat="1" applyFont="1" applyFill="1" applyBorder="1" applyAlignment="1">
      <alignment horizontal="center" vertical="center" readingOrder="2"/>
    </xf>
    <xf numFmtId="10" fontId="7" fillId="11" borderId="4" xfId="0" applyNumberFormat="1" applyFont="1" applyFill="1" applyBorder="1" applyAlignment="1">
      <alignment horizontal="center" vertical="center"/>
    </xf>
    <xf numFmtId="0" fontId="0" fillId="13" borderId="4" xfId="0" applyFill="1" applyBorder="1" applyAlignment="1">
      <alignment horizontal="center" vertical="center" wrapText="1"/>
    </xf>
    <xf numFmtId="0" fontId="0" fillId="13" borderId="4" xfId="0" applyFill="1" applyBorder="1" applyAlignment="1">
      <alignment horizontal="center" vertical="center"/>
    </xf>
    <xf numFmtId="0" fontId="0" fillId="14" borderId="4" xfId="0" applyFill="1" applyBorder="1" applyAlignment="1">
      <alignment horizontal="center" vertical="center" wrapText="1"/>
    </xf>
    <xf numFmtId="0" fontId="0" fillId="14" borderId="4" xfId="0" applyFill="1" applyBorder="1" applyAlignment="1">
      <alignment horizontal="center" vertical="center"/>
    </xf>
    <xf numFmtId="0" fontId="0" fillId="6" borderId="4" xfId="0" applyFill="1" applyBorder="1" applyAlignment="1">
      <alignment horizontal="center" vertical="center" wrapText="1"/>
    </xf>
    <xf numFmtId="0" fontId="0" fillId="6" borderId="4" xfId="0" applyFill="1" applyBorder="1" applyAlignment="1">
      <alignment horizontal="center" vertical="center"/>
    </xf>
    <xf numFmtId="0" fontId="3" fillId="15" borderId="4" xfId="0" applyFont="1" applyFill="1" applyBorder="1" applyAlignment="1">
      <alignment horizontal="center" vertical="center" textRotation="90" wrapText="1"/>
    </xf>
    <xf numFmtId="0" fontId="0" fillId="10" borderId="4" xfId="0" applyFill="1" applyBorder="1" applyAlignment="1">
      <alignment horizontal="center" vertical="center" wrapText="1"/>
    </xf>
    <xf numFmtId="0" fontId="0" fillId="10" borderId="4" xfId="0" applyFill="1" applyBorder="1" applyAlignment="1">
      <alignment horizontal="center" vertical="center"/>
    </xf>
    <xf numFmtId="0" fontId="0" fillId="16" borderId="4" xfId="0" applyFill="1" applyBorder="1" applyAlignment="1">
      <alignment horizontal="center" vertical="center" wrapText="1"/>
    </xf>
    <xf numFmtId="164" fontId="0" fillId="0" borderId="0" xfId="0" applyNumberFormat="1" applyFill="1" applyAlignment="1">
      <alignment horizontal="center" vertical="center"/>
    </xf>
    <xf numFmtId="164" fontId="0" fillId="6" borderId="4" xfId="0" applyNumberFormat="1" applyFill="1" applyBorder="1" applyAlignment="1">
      <alignment horizontal="center" vertical="center" wrapText="1"/>
    </xf>
    <xf numFmtId="0" fontId="0" fillId="0" borderId="0" xfId="0" applyFill="1" applyAlignment="1">
      <alignment horizontal="center" vertical="center"/>
    </xf>
    <xf numFmtId="10" fontId="0" fillId="7" borderId="4" xfId="0" applyNumberFormat="1" applyFill="1" applyBorder="1" applyAlignment="1">
      <alignment horizontal="center" vertical="center"/>
    </xf>
    <xf numFmtId="0" fontId="0" fillId="17" borderId="4" xfId="0" applyFill="1" applyBorder="1" applyAlignment="1">
      <alignment horizontal="center" vertical="center" wrapText="1"/>
    </xf>
    <xf numFmtId="0" fontId="0" fillId="17" borderId="4" xfId="0" applyFill="1" applyBorder="1" applyAlignment="1">
      <alignment horizontal="center" vertical="center"/>
    </xf>
    <xf numFmtId="164" fontId="0" fillId="0" borderId="4" xfId="0" applyNumberFormat="1" applyFill="1" applyBorder="1" applyAlignment="1">
      <alignment horizontal="center" vertical="center"/>
    </xf>
    <xf numFmtId="0" fontId="0" fillId="18" borderId="4" xfId="0" applyFill="1" applyBorder="1" applyAlignment="1">
      <alignment horizontal="center" vertical="center" wrapText="1"/>
    </xf>
    <xf numFmtId="0" fontId="0" fillId="18" borderId="4" xfId="0" applyFill="1" applyBorder="1" applyAlignment="1">
      <alignment horizontal="center" vertical="center"/>
    </xf>
    <xf numFmtId="0" fontId="0" fillId="18" borderId="4" xfId="0" applyFont="1" applyFill="1" applyBorder="1" applyAlignment="1">
      <alignment horizontal="center" vertical="center" wrapText="1"/>
    </xf>
    <xf numFmtId="0" fontId="0" fillId="18" borderId="4" xfId="0" applyFont="1" applyFill="1" applyBorder="1" applyAlignment="1">
      <alignment horizontal="center" vertical="center" wrapText="1"/>
    </xf>
    <xf numFmtId="164" fontId="0" fillId="9" borderId="0" xfId="0" applyNumberFormat="1" applyFill="1" applyAlignment="1">
      <alignment horizontal="center" vertical="center"/>
    </xf>
    <xf numFmtId="164" fontId="0" fillId="7" borderId="0" xfId="0" applyNumberFormat="1" applyFill="1" applyAlignment="1">
      <alignment horizontal="center" vertical="center"/>
    </xf>
    <xf numFmtId="164" fontId="0" fillId="5" borderId="0" xfId="0" applyNumberFormat="1" applyFill="1" applyAlignment="1">
      <alignment horizontal="center" vertical="center"/>
    </xf>
    <xf numFmtId="164" fontId="0" fillId="6" borderId="0" xfId="0" applyNumberFormat="1" applyFill="1" applyAlignment="1">
      <alignment horizontal="center" vertical="center"/>
    </xf>
    <xf numFmtId="164" fontId="0" fillId="0" borderId="0" xfId="0" applyNumberFormat="1" applyAlignment="1">
      <alignment horizontal="center" vertical="center"/>
    </xf>
    <xf numFmtId="0" fontId="7" fillId="0" borderId="0" xfId="0" applyFont="1" applyAlignment="1">
      <alignment horizontal="center" vertical="center"/>
    </xf>
    <xf numFmtId="3" fontId="1" fillId="5" borderId="6" xfId="0" applyNumberFormat="1" applyFont="1" applyFill="1" applyBorder="1" applyAlignment="1">
      <alignment horizontal="center" vertical="center"/>
    </xf>
    <xf numFmtId="3" fontId="1" fillId="6" borderId="7" xfId="0" applyNumberFormat="1" applyFont="1" applyFill="1" applyBorder="1" applyAlignment="1">
      <alignment horizontal="center" vertical="center"/>
    </xf>
    <xf numFmtId="0" fontId="0" fillId="8" borderId="8" xfId="0" applyFill="1" applyBorder="1" applyAlignment="1">
      <alignment horizontal="center" vertical="center"/>
    </xf>
    <xf numFmtId="0" fontId="0" fillId="9" borderId="6" xfId="0" applyFill="1" applyBorder="1" applyAlignment="1">
      <alignment horizontal="center" vertical="center"/>
    </xf>
    <xf numFmtId="3" fontId="2" fillId="7" borderId="8" xfId="0" applyNumberFormat="1" applyFont="1" applyFill="1" applyBorder="1" applyAlignment="1">
      <alignment horizontal="center" vertical="center"/>
    </xf>
    <xf numFmtId="0" fontId="4" fillId="10" borderId="9" xfId="0" applyFont="1" applyFill="1" applyBorder="1" applyAlignment="1">
      <alignment horizontal="center" vertical="center"/>
    </xf>
    <xf numFmtId="0" fontId="12" fillId="19" borderId="4" xfId="0" applyFont="1" applyFill="1" applyBorder="1" applyAlignment="1">
      <alignment horizontal="center" vertical="center" wrapText="1"/>
    </xf>
    <xf numFmtId="0" fontId="12" fillId="19" borderId="5" xfId="0" applyFont="1" applyFill="1" applyBorder="1" applyAlignment="1">
      <alignment horizontal="center" vertical="center" wrapText="1"/>
    </xf>
    <xf numFmtId="9" fontId="5" fillId="20" borderId="5" xfId="1" applyFont="1" applyFill="1" applyBorder="1" applyAlignment="1">
      <alignment vertical="center"/>
    </xf>
    <xf numFmtId="0" fontId="7" fillId="19" borderId="4" xfId="0" applyFont="1" applyFill="1" applyBorder="1" applyAlignment="1">
      <alignment horizontal="center" vertical="center" wrapText="1"/>
    </xf>
    <xf numFmtId="3" fontId="7" fillId="19" borderId="5"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xf numFmtId="0" fontId="12" fillId="19" borderId="10" xfId="0" applyFont="1" applyFill="1" applyBorder="1" applyAlignment="1">
      <alignment horizontal="center" vertical="center"/>
    </xf>
    <xf numFmtId="0" fontId="12" fillId="19" borderId="11" xfId="0" applyFont="1" applyFill="1" applyBorder="1" applyAlignment="1">
      <alignment horizontal="center" vertical="center" wrapText="1"/>
    </xf>
    <xf numFmtId="0" fontId="12" fillId="19" borderId="12" xfId="0" applyFont="1" applyFill="1" applyBorder="1" applyAlignment="1">
      <alignment horizontal="center" vertical="center" wrapText="1"/>
    </xf>
    <xf numFmtId="0" fontId="12" fillId="21" borderId="13" xfId="0" applyFont="1" applyFill="1" applyBorder="1" applyAlignment="1">
      <alignment horizontal="center" vertical="center"/>
    </xf>
    <xf numFmtId="9" fontId="12" fillId="7" borderId="14" xfId="1" applyFont="1" applyFill="1" applyBorder="1" applyAlignment="1">
      <alignment horizontal="center" vertical="center" wrapText="1"/>
    </xf>
    <xf numFmtId="9" fontId="12" fillId="7" borderId="15" xfId="1" applyFont="1" applyFill="1" applyBorder="1" applyAlignment="1">
      <alignment horizontal="center" vertical="center" wrapText="1"/>
    </xf>
    <xf numFmtId="0" fontId="12" fillId="21" borderId="16" xfId="0" applyFont="1" applyFill="1" applyBorder="1" applyAlignment="1">
      <alignment horizontal="center" vertical="center"/>
    </xf>
    <xf numFmtId="9" fontId="12" fillId="7" borderId="4" xfId="1" applyFont="1" applyFill="1" applyBorder="1" applyAlignment="1">
      <alignment horizontal="center" vertical="center" wrapText="1"/>
    </xf>
    <xf numFmtId="9" fontId="12" fillId="7" borderId="17" xfId="1" applyFont="1" applyFill="1" applyBorder="1" applyAlignment="1">
      <alignment horizontal="center" vertical="center" wrapText="1"/>
    </xf>
    <xf numFmtId="0" fontId="12" fillId="21" borderId="18" xfId="0" applyFont="1" applyFill="1" applyBorder="1" applyAlignment="1">
      <alignment horizontal="center" vertical="center"/>
    </xf>
    <xf numFmtId="9" fontId="12" fillId="7" borderId="3" xfId="1" applyFont="1" applyFill="1" applyBorder="1" applyAlignment="1">
      <alignment horizontal="center" vertical="center" wrapText="1"/>
    </xf>
    <xf numFmtId="9" fontId="12" fillId="7" borderId="19" xfId="1" applyFont="1" applyFill="1" applyBorder="1" applyAlignment="1">
      <alignment horizontal="center" vertical="center" wrapText="1"/>
    </xf>
    <xf numFmtId="9" fontId="12" fillId="19" borderId="11" xfId="1" applyFont="1" applyFill="1" applyBorder="1" applyAlignment="1">
      <alignment horizontal="center" vertical="center" wrapText="1"/>
    </xf>
    <xf numFmtId="9" fontId="12" fillId="19" borderId="12" xfId="1" applyFont="1" applyFill="1" applyBorder="1" applyAlignment="1">
      <alignment horizontal="center" vertical="center" wrapText="1"/>
    </xf>
    <xf numFmtId="0" fontId="0" fillId="22" borderId="0" xfId="0" applyFill="1"/>
    <xf numFmtId="0" fontId="3" fillId="22" borderId="0" xfId="0" applyFont="1" applyFill="1" applyAlignment="1">
      <alignment horizontal="center" vertical="center"/>
    </xf>
    <xf numFmtId="0" fontId="3" fillId="22" borderId="0" xfId="0" applyFont="1" applyFill="1" applyAlignment="1">
      <alignment horizontal="center" vertical="center" wrapText="1"/>
    </xf>
    <xf numFmtId="0" fontId="3" fillId="22" borderId="0" xfId="0" applyFont="1" applyFill="1"/>
    <xf numFmtId="9" fontId="5" fillId="20" borderId="0" xfId="1" applyFont="1" applyFill="1" applyBorder="1" applyAlignment="1">
      <alignment vertical="center"/>
    </xf>
    <xf numFmtId="164" fontId="7" fillId="19" borderId="5" xfId="0" applyNumberFormat="1" applyFont="1" applyFill="1" applyBorder="1" applyAlignment="1">
      <alignment horizontal="center" vertical="center" wrapText="1"/>
    </xf>
    <xf numFmtId="0" fontId="13" fillId="19" borderId="4" xfId="0" applyFont="1" applyFill="1" applyBorder="1" applyAlignment="1">
      <alignment horizontal="center" vertical="center" wrapText="1"/>
    </xf>
    <xf numFmtId="0" fontId="13" fillId="19" borderId="20" xfId="0" applyFont="1" applyFill="1" applyBorder="1" applyAlignment="1">
      <alignment horizontal="center" vertical="center" wrapText="1"/>
    </xf>
    <xf numFmtId="0" fontId="13" fillId="0" borderId="4" xfId="0" applyFont="1" applyBorder="1" applyAlignment="1">
      <alignment horizontal="center" vertical="center"/>
    </xf>
    <xf numFmtId="3" fontId="13" fillId="0" borderId="4" xfId="0" applyNumberFormat="1" applyFont="1" applyFill="1" applyBorder="1" applyAlignment="1">
      <alignment horizontal="center" vertical="center" wrapText="1"/>
    </xf>
    <xf numFmtId="3" fontId="14" fillId="19" borderId="5" xfId="0" applyNumberFormat="1" applyFont="1" applyFill="1" applyBorder="1" applyAlignment="1">
      <alignment horizontal="center" vertical="center" wrapText="1"/>
    </xf>
    <xf numFmtId="0" fontId="0" fillId="0" borderId="0" xfId="0" applyNumberFormat="1"/>
    <xf numFmtId="0" fontId="13" fillId="19" borderId="0" xfId="0" applyFont="1" applyFill="1" applyBorder="1" applyAlignment="1">
      <alignment horizontal="center" vertical="center" wrapText="1"/>
    </xf>
    <xf numFmtId="0" fontId="12" fillId="19" borderId="0" xfId="0" applyFont="1" applyFill="1" applyBorder="1" applyAlignment="1">
      <alignment horizontal="center" vertical="center" wrapText="1"/>
    </xf>
    <xf numFmtId="0" fontId="7" fillId="0" borderId="4" xfId="0" applyFont="1" applyBorder="1" applyAlignment="1">
      <alignment horizontal="center"/>
    </xf>
    <xf numFmtId="3" fontId="7" fillId="0" borderId="4" xfId="0" applyNumberFormat="1" applyFont="1" applyBorder="1" applyAlignment="1">
      <alignment horizontal="center"/>
    </xf>
    <xf numFmtId="0" fontId="0" fillId="23" borderId="4" xfId="0" applyFill="1" applyBorder="1" applyAlignment="1">
      <alignment horizontal="center" vertical="center" wrapText="1"/>
    </xf>
    <xf numFmtId="0" fontId="0" fillId="23" borderId="4" xfId="0" applyFill="1" applyBorder="1" applyAlignment="1">
      <alignment horizontal="center" vertical="center"/>
    </xf>
    <xf numFmtId="164" fontId="0" fillId="23" borderId="4" xfId="0" applyNumberFormat="1" applyFill="1" applyBorder="1" applyAlignment="1">
      <alignment horizontal="center" vertical="center"/>
    </xf>
    <xf numFmtId="164" fontId="0" fillId="23" borderId="0" xfId="0" applyNumberFormat="1" applyFill="1" applyAlignment="1">
      <alignment horizontal="center" vertical="center"/>
    </xf>
    <xf numFmtId="3" fontId="7" fillId="23" borderId="4" xfId="0" applyNumberFormat="1" applyFont="1" applyFill="1" applyBorder="1" applyAlignment="1">
      <alignment horizontal="center" vertical="center" readingOrder="2"/>
    </xf>
    <xf numFmtId="3" fontId="7" fillId="23" borderId="5" xfId="0" applyNumberFormat="1" applyFont="1" applyFill="1" applyBorder="1" applyAlignment="1">
      <alignment horizontal="center" vertical="center" wrapText="1"/>
    </xf>
    <xf numFmtId="0" fontId="0" fillId="23" borderId="0" xfId="0" applyFill="1" applyAlignment="1">
      <alignment horizontal="center" vertical="center"/>
    </xf>
    <xf numFmtId="0" fontId="13" fillId="23" borderId="4" xfId="0" applyFont="1" applyFill="1" applyBorder="1" applyAlignment="1">
      <alignment horizontal="center" vertical="center"/>
    </xf>
    <xf numFmtId="0" fontId="0" fillId="7" borderId="4" xfId="0" applyFill="1" applyBorder="1" applyAlignment="1">
      <alignment horizontal="center" vertical="center" wrapText="1"/>
    </xf>
    <xf numFmtId="0" fontId="0" fillId="7" borderId="4" xfId="0" applyFill="1" applyBorder="1" applyAlignment="1">
      <alignment horizontal="center" vertical="center"/>
    </xf>
    <xf numFmtId="3" fontId="7" fillId="7" borderId="4" xfId="0" applyNumberFormat="1" applyFont="1" applyFill="1" applyBorder="1" applyAlignment="1">
      <alignment horizontal="center" vertical="center" readingOrder="2"/>
    </xf>
    <xf numFmtId="3" fontId="7" fillId="7" borderId="5" xfId="0" applyNumberFormat="1" applyFont="1" applyFill="1" applyBorder="1" applyAlignment="1">
      <alignment horizontal="center" vertical="center" wrapText="1"/>
    </xf>
    <xf numFmtId="0" fontId="0" fillId="7" borderId="0" xfId="0" applyFill="1" applyAlignment="1">
      <alignment horizontal="center" vertical="center"/>
    </xf>
    <xf numFmtId="0" fontId="0" fillId="7" borderId="4" xfId="0" applyFont="1" applyFill="1" applyBorder="1" applyAlignment="1">
      <alignment horizontal="center" vertical="center" wrapText="1"/>
    </xf>
    <xf numFmtId="0" fontId="0" fillId="7" borderId="4" xfId="0" applyFont="1" applyFill="1" applyBorder="1" applyAlignment="1">
      <alignment horizontal="center" vertical="center" wrapText="1"/>
    </xf>
    <xf numFmtId="0" fontId="13" fillId="7" borderId="4" xfId="0" applyFont="1" applyFill="1" applyBorder="1" applyAlignment="1">
      <alignment horizontal="center" vertical="center"/>
    </xf>
    <xf numFmtId="164" fontId="0" fillId="7" borderId="0" xfId="1" applyNumberFormat="1" applyFont="1" applyFill="1" applyAlignment="1">
      <alignment horizontal="center" vertical="center"/>
    </xf>
    <xf numFmtId="165" fontId="0" fillId="7" borderId="0" xfId="0" applyNumberFormat="1" applyFill="1" applyAlignment="1">
      <alignment horizontal="center" vertical="center"/>
    </xf>
    <xf numFmtId="166" fontId="0" fillId="7" borderId="0" xfId="0" applyNumberFormat="1" applyFill="1" applyAlignment="1">
      <alignment horizontal="center" vertical="center"/>
    </xf>
    <xf numFmtId="0" fontId="7" fillId="24" borderId="4" xfId="0" applyFont="1" applyFill="1"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wrapText="1"/>
    </xf>
    <xf numFmtId="164" fontId="0" fillId="0" borderId="0" xfId="1" applyNumberFormat="1" applyFont="1" applyFill="1" applyAlignment="1">
      <alignment horizontal="center" vertical="center"/>
    </xf>
    <xf numFmtId="0" fontId="7" fillId="18" borderId="4" xfId="0" applyFont="1" applyFill="1" applyBorder="1" applyAlignment="1">
      <alignment horizontal="center" vertical="center" wrapText="1"/>
    </xf>
    <xf numFmtId="0" fontId="7" fillId="18" borderId="4" xfId="0" applyFont="1" applyFill="1" applyBorder="1" applyAlignment="1">
      <alignment horizontal="center" vertical="center"/>
    </xf>
    <xf numFmtId="0" fontId="12" fillId="18" borderId="4" xfId="0" applyFont="1" applyFill="1" applyBorder="1" applyAlignment="1">
      <alignment horizontal="center" vertical="center" wrapText="1"/>
    </xf>
    <xf numFmtId="3" fontId="7" fillId="18" borderId="5" xfId="0" applyNumberFormat="1" applyFont="1" applyFill="1" applyBorder="1" applyAlignment="1">
      <alignment horizontal="center" vertical="center" wrapText="1"/>
    </xf>
    <xf numFmtId="0" fontId="7" fillId="0" borderId="0" xfId="0" applyFont="1" applyFill="1" applyAlignment="1">
      <alignment horizontal="center" vertical="center"/>
    </xf>
    <xf numFmtId="0" fontId="12" fillId="4" borderId="0" xfId="0" applyFont="1" applyFill="1" applyAlignment="1">
      <alignment horizontal="center" vertical="center" wrapText="1"/>
    </xf>
    <xf numFmtId="0" fontId="7" fillId="0" borderId="0" xfId="0" applyFont="1" applyFill="1" applyAlignment="1">
      <alignment horizontal="center" vertical="center" wrapText="1"/>
    </xf>
    <xf numFmtId="164" fontId="7" fillId="5" borderId="4" xfId="0" applyNumberFormat="1" applyFont="1" applyFill="1" applyBorder="1" applyAlignment="1">
      <alignment horizontal="center" vertical="center"/>
    </xf>
    <xf numFmtId="164" fontId="7" fillId="7" borderId="4" xfId="0" applyNumberFormat="1" applyFont="1" applyFill="1" applyBorder="1" applyAlignment="1">
      <alignment horizontal="center" vertical="center"/>
    </xf>
    <xf numFmtId="164" fontId="7" fillId="7" borderId="0" xfId="0" applyNumberFormat="1" applyFont="1" applyFill="1" applyAlignment="1">
      <alignment horizontal="center" vertical="center"/>
    </xf>
    <xf numFmtId="164" fontId="7" fillId="23" borderId="4" xfId="0" applyNumberFormat="1" applyFont="1" applyFill="1" applyBorder="1" applyAlignment="1">
      <alignment horizontal="center" vertical="center"/>
    </xf>
    <xf numFmtId="164" fontId="7" fillId="9" borderId="0" xfId="0" applyNumberFormat="1" applyFont="1" applyFill="1" applyAlignment="1">
      <alignment horizontal="center" vertical="center"/>
    </xf>
    <xf numFmtId="0" fontId="7" fillId="23" borderId="0" xfId="0" applyFont="1" applyFill="1" applyAlignment="1">
      <alignment horizontal="center" vertical="center"/>
    </xf>
    <xf numFmtId="0" fontId="7" fillId="0" borderId="0" xfId="0" applyFont="1" applyAlignment="1">
      <alignment horizontal="center" vertical="center" wrapText="1"/>
    </xf>
    <xf numFmtId="164" fontId="7" fillId="5" borderId="0" xfId="0" applyNumberFormat="1" applyFont="1" applyFill="1" applyAlignment="1">
      <alignment horizontal="center" vertical="center"/>
    </xf>
    <xf numFmtId="164" fontId="7" fillId="6" borderId="0" xfId="0" applyNumberFormat="1" applyFont="1" applyFill="1" applyAlignment="1">
      <alignment horizontal="center" vertical="center"/>
    </xf>
    <xf numFmtId="164" fontId="7" fillId="0" borderId="0" xfId="0" applyNumberFormat="1" applyFont="1" applyAlignment="1">
      <alignment horizontal="center" vertical="center"/>
    </xf>
    <xf numFmtId="164" fontId="7" fillId="10" borderId="4" xfId="0" applyNumberFormat="1" applyFont="1" applyFill="1" applyBorder="1" applyAlignment="1">
      <alignment horizontal="center" vertical="center"/>
    </xf>
    <xf numFmtId="0" fontId="7" fillId="17" borderId="4" xfId="0" applyFont="1" applyFill="1" applyBorder="1" applyAlignment="1">
      <alignment horizontal="center" vertical="center"/>
    </xf>
    <xf numFmtId="10" fontId="7" fillId="18" borderId="4" xfId="1"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0" fillId="20" borderId="0" xfId="0" applyFill="1" applyAlignment="1">
      <alignment horizontal="center" vertical="center"/>
    </xf>
    <xf numFmtId="1" fontId="7" fillId="0" borderId="0" xfId="0" applyNumberFormat="1" applyFont="1" applyFill="1" applyAlignment="1">
      <alignment horizontal="center" vertical="center"/>
    </xf>
    <xf numFmtId="3" fontId="7" fillId="25" borderId="5" xfId="0" applyNumberFormat="1" applyFont="1" applyFill="1" applyBorder="1" applyAlignment="1">
      <alignment horizontal="center" vertical="center" wrapText="1"/>
    </xf>
    <xf numFmtId="0" fontId="7" fillId="25" borderId="4" xfId="0" applyFont="1" applyFill="1" applyBorder="1" applyAlignment="1">
      <alignment horizontal="center" vertical="center" wrapText="1"/>
    </xf>
    <xf numFmtId="3" fontId="19" fillId="2" borderId="21" xfId="2" applyNumberFormat="1" applyFont="1" applyBorder="1" applyAlignment="1">
      <alignment horizontal="center" vertical="center"/>
    </xf>
    <xf numFmtId="3" fontId="6" fillId="26" borderId="4" xfId="0" applyNumberFormat="1" applyFont="1" applyFill="1" applyBorder="1" applyAlignment="1">
      <alignment horizontal="center" vertical="center"/>
    </xf>
    <xf numFmtId="0" fontId="7" fillId="19" borderId="3" xfId="0" applyFont="1" applyFill="1" applyBorder="1" applyAlignment="1">
      <alignment horizontal="center" vertical="center" wrapText="1"/>
    </xf>
    <xf numFmtId="3" fontId="7" fillId="19" borderId="24" xfId="0" applyNumberFormat="1" applyFont="1" applyFill="1" applyBorder="1" applyAlignment="1">
      <alignment horizontal="center" vertical="center" wrapText="1"/>
    </xf>
    <xf numFmtId="3" fontId="7" fillId="25" borderId="24" xfId="0" applyNumberFormat="1" applyFont="1" applyFill="1" applyBorder="1" applyAlignment="1">
      <alignment horizontal="center" vertical="center" wrapText="1"/>
    </xf>
    <xf numFmtId="164" fontId="7" fillId="19" borderId="24" xfId="0" applyNumberFormat="1" applyFont="1" applyFill="1" applyBorder="1" applyAlignment="1">
      <alignment horizontal="center" vertical="center" wrapText="1"/>
    </xf>
    <xf numFmtId="0" fontId="7" fillId="18" borderId="3" xfId="0" applyFont="1" applyFill="1" applyBorder="1" applyAlignment="1">
      <alignment horizontal="center" vertical="center"/>
    </xf>
    <xf numFmtId="3" fontId="7" fillId="18" borderId="24" xfId="0" applyNumberFormat="1" applyFont="1" applyFill="1" applyBorder="1" applyAlignment="1">
      <alignment horizontal="center" vertical="center" wrapText="1"/>
    </xf>
    <xf numFmtId="3" fontId="7" fillId="23" borderId="24" xfId="0" applyNumberFormat="1" applyFont="1" applyFill="1" applyBorder="1" applyAlignment="1">
      <alignment horizontal="center" vertical="center" wrapText="1"/>
    </xf>
    <xf numFmtId="10" fontId="7" fillId="18" borderId="3" xfId="1" applyNumberFormat="1" applyFont="1" applyFill="1" applyBorder="1" applyAlignment="1">
      <alignment horizontal="center" vertical="center"/>
    </xf>
    <xf numFmtId="3" fontId="19" fillId="2" borderId="25" xfId="2" applyNumberFormat="1" applyFont="1" applyBorder="1" applyAlignment="1">
      <alignment horizontal="center" vertical="center"/>
    </xf>
    <xf numFmtId="0" fontId="7" fillId="18" borderId="14" xfId="0" applyFont="1" applyFill="1" applyBorder="1" applyAlignment="1">
      <alignment horizontal="center" vertical="center"/>
    </xf>
    <xf numFmtId="0" fontId="7" fillId="19" borderId="14" xfId="0" applyFont="1" applyFill="1" applyBorder="1" applyAlignment="1">
      <alignment horizontal="center" vertical="center" wrapText="1"/>
    </xf>
    <xf numFmtId="3" fontId="7" fillId="19" borderId="26" xfId="0" applyNumberFormat="1" applyFont="1" applyFill="1" applyBorder="1" applyAlignment="1">
      <alignment horizontal="center" vertical="center" wrapText="1"/>
    </xf>
    <xf numFmtId="3" fontId="7" fillId="25" borderId="26" xfId="0" applyNumberFormat="1" applyFont="1" applyFill="1" applyBorder="1" applyAlignment="1">
      <alignment horizontal="center" vertical="center" wrapText="1"/>
    </xf>
    <xf numFmtId="164" fontId="7" fillId="19" borderId="26" xfId="0" applyNumberFormat="1" applyFont="1" applyFill="1" applyBorder="1" applyAlignment="1">
      <alignment horizontal="center" vertical="center" wrapText="1"/>
    </xf>
    <xf numFmtId="3" fontId="7" fillId="18" borderId="26" xfId="0" applyNumberFormat="1" applyFont="1" applyFill="1" applyBorder="1" applyAlignment="1">
      <alignment horizontal="center" vertical="center" wrapText="1"/>
    </xf>
    <xf numFmtId="3" fontId="7" fillId="23" borderId="26" xfId="0" applyNumberFormat="1" applyFont="1" applyFill="1" applyBorder="1" applyAlignment="1">
      <alignment horizontal="center" vertical="center" wrapText="1"/>
    </xf>
    <xf numFmtId="10" fontId="7" fillId="18" borderId="14" xfId="1" applyNumberFormat="1" applyFont="1" applyFill="1" applyBorder="1" applyAlignment="1">
      <alignment horizontal="center" vertical="center"/>
    </xf>
    <xf numFmtId="3" fontId="19" fillId="2" borderId="27" xfId="2" applyNumberFormat="1" applyFont="1" applyBorder="1" applyAlignment="1">
      <alignment horizontal="center" vertical="center"/>
    </xf>
    <xf numFmtId="0" fontId="7" fillId="18" borderId="28" xfId="0" applyFont="1" applyFill="1" applyBorder="1" applyAlignment="1">
      <alignment horizontal="center" vertical="center"/>
    </xf>
    <xf numFmtId="0" fontId="7" fillId="18" borderId="29" xfId="0" applyFont="1" applyFill="1" applyBorder="1" applyAlignment="1">
      <alignment horizontal="center" vertical="center"/>
    </xf>
    <xf numFmtId="0" fontId="7" fillId="0" borderId="30" xfId="0" applyFont="1" applyFill="1" applyBorder="1" applyAlignment="1">
      <alignment horizontal="center" vertical="center"/>
    </xf>
    <xf numFmtId="164" fontId="7" fillId="0" borderId="30" xfId="0" applyNumberFormat="1" applyFont="1" applyFill="1" applyBorder="1" applyAlignment="1">
      <alignment horizontal="center" vertical="center"/>
    </xf>
    <xf numFmtId="164" fontId="7" fillId="7" borderId="30" xfId="0" applyNumberFormat="1" applyFont="1" applyFill="1" applyBorder="1" applyAlignment="1">
      <alignment horizontal="center" vertical="center"/>
    </xf>
    <xf numFmtId="0" fontId="7" fillId="19" borderId="29" xfId="0" applyFont="1" applyFill="1" applyBorder="1" applyAlignment="1">
      <alignment horizontal="center" vertical="center" wrapText="1"/>
    </xf>
    <xf numFmtId="3" fontId="7" fillId="19" borderId="31" xfId="0" applyNumberFormat="1" applyFont="1" applyFill="1" applyBorder="1" applyAlignment="1">
      <alignment horizontal="center" vertical="center" wrapText="1"/>
    </xf>
    <xf numFmtId="3" fontId="7" fillId="25" borderId="31" xfId="0" applyNumberFormat="1" applyFont="1" applyFill="1" applyBorder="1" applyAlignment="1">
      <alignment horizontal="center" vertical="center" wrapText="1"/>
    </xf>
    <xf numFmtId="164" fontId="7" fillId="19" borderId="31" xfId="0" applyNumberFormat="1" applyFont="1" applyFill="1" applyBorder="1" applyAlignment="1">
      <alignment horizontal="center" vertical="center" wrapText="1"/>
    </xf>
    <xf numFmtId="3" fontId="7" fillId="18" borderId="31" xfId="0" applyNumberFormat="1" applyFont="1" applyFill="1" applyBorder="1" applyAlignment="1">
      <alignment horizontal="center" vertical="center" wrapText="1"/>
    </xf>
    <xf numFmtId="3" fontId="7" fillId="23" borderId="31" xfId="0" applyNumberFormat="1" applyFont="1" applyFill="1" applyBorder="1" applyAlignment="1">
      <alignment horizontal="center" vertical="center" wrapText="1"/>
    </xf>
    <xf numFmtId="10" fontId="7" fillId="18" borderId="29" xfId="1" applyNumberFormat="1" applyFont="1" applyFill="1" applyBorder="1" applyAlignment="1">
      <alignment horizontal="center" vertical="center"/>
    </xf>
    <xf numFmtId="0" fontId="7" fillId="18" borderId="16" xfId="0" applyFont="1" applyFill="1" applyBorder="1" applyAlignment="1">
      <alignment horizontal="center" vertical="center"/>
    </xf>
    <xf numFmtId="0" fontId="7"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xf>
    <xf numFmtId="164" fontId="7" fillId="7" borderId="0" xfId="0" applyNumberFormat="1" applyFont="1" applyFill="1" applyBorder="1" applyAlignment="1">
      <alignment horizontal="center" vertical="center"/>
    </xf>
    <xf numFmtId="164" fontId="7" fillId="9" borderId="0" xfId="0" applyNumberFormat="1" applyFont="1" applyFill="1" applyBorder="1" applyAlignment="1">
      <alignment horizontal="center" vertical="center"/>
    </xf>
    <xf numFmtId="0" fontId="7" fillId="18" borderId="32" xfId="0" applyFont="1" applyFill="1" applyBorder="1" applyAlignment="1">
      <alignment horizontal="center" vertical="center"/>
    </xf>
    <xf numFmtId="0" fontId="7" fillId="18" borderId="33" xfId="0" applyFont="1" applyFill="1" applyBorder="1" applyAlignment="1">
      <alignment horizontal="center" vertical="center"/>
    </xf>
    <xf numFmtId="0" fontId="7" fillId="7" borderId="34" xfId="0" applyFont="1" applyFill="1" applyBorder="1" applyAlignment="1">
      <alignment horizontal="center" vertical="center"/>
    </xf>
    <xf numFmtId="164" fontId="7" fillId="7" borderId="34" xfId="0" applyNumberFormat="1" applyFont="1" applyFill="1" applyBorder="1" applyAlignment="1">
      <alignment horizontal="center" vertical="center"/>
    </xf>
    <xf numFmtId="0" fontId="7" fillId="19" borderId="33" xfId="0" applyFont="1" applyFill="1" applyBorder="1" applyAlignment="1">
      <alignment horizontal="center" vertical="center" wrapText="1"/>
    </xf>
    <xf numFmtId="3" fontId="7" fillId="19" borderId="35" xfId="0" applyNumberFormat="1" applyFont="1" applyFill="1" applyBorder="1" applyAlignment="1">
      <alignment horizontal="center" vertical="center" wrapText="1"/>
    </xf>
    <xf numFmtId="3" fontId="7" fillId="25" borderId="35" xfId="0" applyNumberFormat="1" applyFont="1" applyFill="1" applyBorder="1" applyAlignment="1">
      <alignment horizontal="center" vertical="center" wrapText="1"/>
    </xf>
    <xf numFmtId="164" fontId="7" fillId="19" borderId="35" xfId="0" applyNumberFormat="1" applyFont="1" applyFill="1" applyBorder="1" applyAlignment="1">
      <alignment horizontal="center" vertical="center" wrapText="1"/>
    </xf>
    <xf numFmtId="3" fontId="7" fillId="18" borderId="35" xfId="0" applyNumberFormat="1" applyFont="1" applyFill="1" applyBorder="1" applyAlignment="1">
      <alignment horizontal="center" vertical="center" wrapText="1"/>
    </xf>
    <xf numFmtId="3" fontId="7" fillId="23" borderId="35" xfId="0" applyNumberFormat="1" applyFont="1" applyFill="1" applyBorder="1" applyAlignment="1">
      <alignment horizontal="center" vertical="center" wrapText="1"/>
    </xf>
    <xf numFmtId="10" fontId="7" fillId="18" borderId="33" xfId="1" applyNumberFormat="1" applyFont="1" applyFill="1" applyBorder="1" applyAlignment="1">
      <alignment horizontal="center" vertical="center"/>
    </xf>
    <xf numFmtId="0" fontId="7" fillId="0" borderId="34" xfId="0" applyFont="1" applyFill="1" applyBorder="1" applyAlignment="1">
      <alignment horizontal="center" vertical="center"/>
    </xf>
    <xf numFmtId="0" fontId="7" fillId="19" borderId="36" xfId="0" applyFont="1" applyFill="1" applyBorder="1" applyAlignment="1">
      <alignment horizontal="center" vertical="center" wrapText="1"/>
    </xf>
    <xf numFmtId="164" fontId="7" fillId="7" borderId="3" xfId="0" applyNumberFormat="1" applyFont="1" applyFill="1" applyBorder="1" applyAlignment="1">
      <alignment horizontal="center" vertical="center"/>
    </xf>
    <xf numFmtId="164" fontId="7" fillId="7" borderId="29" xfId="0" applyNumberFormat="1" applyFont="1" applyFill="1" applyBorder="1" applyAlignment="1">
      <alignment horizontal="center" vertical="center"/>
    </xf>
    <xf numFmtId="0" fontId="7" fillId="18" borderId="16" xfId="0" applyFont="1" applyFill="1" applyBorder="1" applyAlignment="1">
      <alignment horizontal="center" vertical="center" wrapText="1"/>
    </xf>
    <xf numFmtId="164" fontId="7" fillId="7" borderId="33" xfId="0" applyNumberFormat="1" applyFont="1" applyFill="1" applyBorder="1" applyAlignment="1">
      <alignment horizontal="center" vertical="center"/>
    </xf>
    <xf numFmtId="0" fontId="7" fillId="23" borderId="34" xfId="0" applyFont="1" applyFill="1" applyBorder="1" applyAlignment="1">
      <alignment horizontal="center" vertical="center"/>
    </xf>
    <xf numFmtId="0" fontId="7" fillId="18" borderId="29" xfId="0" applyFont="1" applyFill="1" applyBorder="1" applyAlignment="1">
      <alignment horizontal="center" vertical="center" wrapText="1"/>
    </xf>
    <xf numFmtId="164" fontId="7" fillId="5" borderId="29" xfId="0" applyNumberFormat="1" applyFont="1" applyFill="1" applyBorder="1" applyAlignment="1">
      <alignment horizontal="center" vertical="center"/>
    </xf>
    <xf numFmtId="3" fontId="19" fillId="2" borderId="42" xfId="2" applyNumberFormat="1" applyFont="1" applyBorder="1" applyAlignment="1">
      <alignment horizontal="center" vertical="center"/>
    </xf>
    <xf numFmtId="3" fontId="19" fillId="2" borderId="43" xfId="2" applyNumberFormat="1" applyFont="1" applyBorder="1" applyAlignment="1">
      <alignment horizontal="center" vertical="center"/>
    </xf>
    <xf numFmtId="0" fontId="9" fillId="18" borderId="5" xfId="0" applyFont="1" applyFill="1" applyBorder="1" applyAlignment="1">
      <alignment vertical="center" textRotation="90"/>
    </xf>
    <xf numFmtId="0" fontId="7" fillId="18" borderId="28" xfId="0" applyFont="1" applyFill="1" applyBorder="1" applyAlignment="1">
      <alignment horizontal="center" vertical="center" wrapText="1"/>
    </xf>
    <xf numFmtId="164" fontId="7" fillId="23" borderId="0" xfId="0" applyNumberFormat="1" applyFont="1" applyFill="1" applyBorder="1" applyAlignment="1">
      <alignment horizontal="center" vertical="center"/>
    </xf>
    <xf numFmtId="164" fontId="7" fillId="23" borderId="33" xfId="0" applyNumberFormat="1" applyFont="1" applyFill="1" applyBorder="1" applyAlignment="1">
      <alignment horizontal="center" vertical="center"/>
    </xf>
    <xf numFmtId="164" fontId="7" fillId="23" borderId="34" xfId="0" applyNumberFormat="1" applyFont="1" applyFill="1" applyBorder="1" applyAlignment="1">
      <alignment horizontal="center" vertical="center"/>
    </xf>
    <xf numFmtId="0" fontId="7" fillId="25" borderId="33" xfId="0" applyFont="1" applyFill="1" applyBorder="1" applyAlignment="1">
      <alignment horizontal="center" vertical="center" wrapText="1"/>
    </xf>
    <xf numFmtId="0" fontId="7" fillId="3" borderId="44" xfId="3" applyFont="1" applyBorder="1" applyAlignment="1">
      <alignment horizontal="center" vertical="center"/>
    </xf>
    <xf numFmtId="0" fontId="7" fillId="18" borderId="32" xfId="0" applyFont="1" applyFill="1" applyBorder="1" applyAlignment="1">
      <alignment horizontal="center" vertical="center" wrapText="1"/>
    </xf>
    <xf numFmtId="0" fontId="7" fillId="3" borderId="45" xfId="3" applyFont="1" applyBorder="1" applyAlignment="1">
      <alignment horizontal="center" vertical="center"/>
    </xf>
    <xf numFmtId="164" fontId="7" fillId="7" borderId="14" xfId="0" applyNumberFormat="1" applyFont="1" applyFill="1" applyBorder="1" applyAlignment="1">
      <alignment horizontal="center" vertical="center"/>
    </xf>
    <xf numFmtId="0" fontId="7" fillId="3" borderId="48" xfId="3" applyFont="1" applyBorder="1" applyAlignment="1">
      <alignment horizontal="center" vertical="center"/>
    </xf>
    <xf numFmtId="0" fontId="7" fillId="18" borderId="33" xfId="0" applyFont="1" applyFill="1" applyBorder="1" applyAlignment="1">
      <alignment horizontal="center" vertical="center" wrapText="1"/>
    </xf>
    <xf numFmtId="0" fontId="13" fillId="18" borderId="4" xfId="0" applyFont="1" applyFill="1" applyBorder="1" applyAlignment="1">
      <alignment horizontal="center" vertical="center"/>
    </xf>
    <xf numFmtId="0" fontId="13" fillId="18" borderId="16" xfId="0" applyFont="1" applyFill="1" applyBorder="1" applyAlignment="1">
      <alignment horizontal="center" vertical="center" wrapText="1"/>
    </xf>
    <xf numFmtId="0" fontId="7" fillId="18" borderId="13" xfId="0" applyFont="1" applyFill="1" applyBorder="1" applyAlignment="1">
      <alignment horizontal="center" vertical="center" wrapText="1"/>
    </xf>
    <xf numFmtId="0" fontId="7" fillId="0" borderId="51" xfId="0" applyFont="1" applyFill="1" applyBorder="1" applyAlignment="1">
      <alignment horizontal="center" vertical="center"/>
    </xf>
    <xf numFmtId="3" fontId="6" fillId="26" borderId="29" xfId="0" applyNumberFormat="1" applyFont="1" applyFill="1" applyBorder="1" applyAlignment="1">
      <alignment horizontal="center" vertical="center"/>
    </xf>
    <xf numFmtId="3" fontId="6" fillId="2" borderId="4" xfId="0" applyNumberFormat="1" applyFont="1" applyFill="1" applyBorder="1" applyAlignment="1">
      <alignment horizontal="center" vertical="center"/>
    </xf>
    <xf numFmtId="3" fontId="6" fillId="2" borderId="33" xfId="0" applyNumberFormat="1" applyFont="1" applyFill="1" applyBorder="1" applyAlignment="1">
      <alignment horizontal="center" vertical="center"/>
    </xf>
    <xf numFmtId="3" fontId="6" fillId="2" borderId="29" xfId="0" applyNumberFormat="1" applyFont="1" applyFill="1" applyBorder="1" applyAlignment="1">
      <alignment horizontal="center" vertical="center"/>
    </xf>
    <xf numFmtId="3" fontId="7" fillId="2" borderId="14" xfId="0" applyNumberFormat="1" applyFont="1" applyFill="1" applyBorder="1" applyAlignment="1">
      <alignment horizontal="center" vertical="center" readingOrder="2"/>
    </xf>
    <xf numFmtId="10" fontId="7" fillId="2" borderId="14" xfId="0" applyNumberFormat="1" applyFont="1" applyFill="1" applyBorder="1" applyAlignment="1">
      <alignment horizontal="center" vertical="center"/>
    </xf>
    <xf numFmtId="3" fontId="7" fillId="2" borderId="4" xfId="0" applyNumberFormat="1" applyFont="1" applyFill="1" applyBorder="1" applyAlignment="1">
      <alignment horizontal="center" vertical="center" readingOrder="2"/>
    </xf>
    <xf numFmtId="10" fontId="7" fillId="2" borderId="4" xfId="0" applyNumberFormat="1" applyFont="1" applyFill="1" applyBorder="1" applyAlignment="1">
      <alignment horizontal="center" vertical="center"/>
    </xf>
    <xf numFmtId="3" fontId="7" fillId="2" borderId="3" xfId="0" applyNumberFormat="1" applyFont="1" applyFill="1" applyBorder="1" applyAlignment="1">
      <alignment horizontal="center" vertical="center" readingOrder="2"/>
    </xf>
    <xf numFmtId="10" fontId="7" fillId="2" borderId="3" xfId="0" applyNumberFormat="1" applyFont="1" applyFill="1" applyBorder="1" applyAlignment="1">
      <alignment horizontal="center" vertical="center"/>
    </xf>
    <xf numFmtId="3" fontId="7" fillId="2" borderId="29" xfId="0" applyNumberFormat="1" applyFont="1" applyFill="1" applyBorder="1" applyAlignment="1">
      <alignment horizontal="center" vertical="center" readingOrder="2"/>
    </xf>
    <xf numFmtId="10" fontId="7" fillId="2" borderId="29" xfId="0" applyNumberFormat="1" applyFont="1" applyFill="1" applyBorder="1" applyAlignment="1">
      <alignment horizontal="center" vertical="center"/>
    </xf>
    <xf numFmtId="3" fontId="7" fillId="2" borderId="33" xfId="0" applyNumberFormat="1" applyFont="1" applyFill="1" applyBorder="1" applyAlignment="1">
      <alignment horizontal="center" vertical="center" readingOrder="2"/>
    </xf>
    <xf numFmtId="10" fontId="7" fillId="2" borderId="33" xfId="0" applyNumberFormat="1" applyFont="1" applyFill="1" applyBorder="1" applyAlignment="1">
      <alignment horizontal="center" vertical="center"/>
    </xf>
    <xf numFmtId="3" fontId="19" fillId="0" borderId="0" xfId="2" applyNumberFormat="1" applyFont="1" applyFill="1" applyBorder="1" applyAlignment="1">
      <alignment horizontal="center" vertical="center"/>
    </xf>
    <xf numFmtId="0" fontId="7" fillId="0" borderId="0" xfId="3" applyFont="1" applyFill="1" applyBorder="1" applyAlignment="1">
      <alignment horizontal="center" vertical="center"/>
    </xf>
    <xf numFmtId="3"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2" borderId="4" xfId="0" applyFont="1" applyFill="1" applyBorder="1" applyAlignment="1">
      <alignment horizontal="center" vertical="center"/>
    </xf>
    <xf numFmtId="0" fontId="7" fillId="19" borderId="4" xfId="0" applyFont="1" applyFill="1" applyBorder="1" applyAlignment="1">
      <alignment horizontal="center" vertical="center"/>
    </xf>
    <xf numFmtId="3" fontId="7" fillId="25" borderId="4" xfId="0" applyNumberFormat="1" applyFont="1" applyFill="1" applyBorder="1" applyAlignment="1">
      <alignment horizontal="center" vertical="center" wrapText="1"/>
    </xf>
    <xf numFmtId="3" fontId="7" fillId="18" borderId="4" xfId="0" applyNumberFormat="1" applyFont="1" applyFill="1" applyBorder="1" applyAlignment="1">
      <alignment horizontal="center" vertical="center" wrapText="1"/>
    </xf>
    <xf numFmtId="3" fontId="7" fillId="23" borderId="4" xfId="0" applyNumberFormat="1" applyFont="1" applyFill="1" applyBorder="1" applyAlignment="1">
      <alignment horizontal="center" vertical="center" wrapText="1"/>
    </xf>
    <xf numFmtId="3" fontId="19" fillId="2" borderId="4" xfId="2" applyNumberFormat="1" applyFont="1" applyBorder="1" applyAlignment="1">
      <alignment horizontal="center" vertical="center"/>
    </xf>
    <xf numFmtId="0" fontId="7" fillId="0" borderId="29" xfId="0" applyFont="1" applyFill="1" applyBorder="1" applyAlignment="1">
      <alignment horizontal="center" vertical="center"/>
    </xf>
    <xf numFmtId="0" fontId="7" fillId="2" borderId="29" xfId="0" applyFont="1" applyFill="1" applyBorder="1" applyAlignment="1">
      <alignment horizontal="center" vertical="center"/>
    </xf>
    <xf numFmtId="0" fontId="7" fillId="19" borderId="29" xfId="0" applyFont="1" applyFill="1" applyBorder="1" applyAlignment="1">
      <alignment horizontal="center" vertical="center"/>
    </xf>
    <xf numFmtId="3" fontId="7" fillId="25" borderId="29" xfId="0" applyNumberFormat="1" applyFont="1" applyFill="1" applyBorder="1" applyAlignment="1">
      <alignment horizontal="center" vertical="center" wrapText="1"/>
    </xf>
    <xf numFmtId="3" fontId="7" fillId="18" borderId="29" xfId="0" applyNumberFormat="1" applyFont="1" applyFill="1" applyBorder="1" applyAlignment="1">
      <alignment horizontal="center" vertical="center" wrapText="1"/>
    </xf>
    <xf numFmtId="3" fontId="7" fillId="23" borderId="29" xfId="0" applyNumberFormat="1" applyFont="1" applyFill="1" applyBorder="1" applyAlignment="1">
      <alignment horizontal="center" vertical="center" wrapText="1"/>
    </xf>
    <xf numFmtId="3" fontId="19" fillId="2" borderId="29" xfId="2" applyNumberFormat="1" applyFont="1" applyBorder="1" applyAlignment="1">
      <alignment horizontal="center" vertical="center"/>
    </xf>
    <xf numFmtId="0" fontId="7" fillId="23" borderId="33" xfId="0" applyFont="1" applyFill="1" applyBorder="1" applyAlignment="1">
      <alignment horizontal="center" vertical="center"/>
    </xf>
    <xf numFmtId="0" fontId="7" fillId="2" borderId="33" xfId="0" applyFont="1" applyFill="1" applyBorder="1" applyAlignment="1">
      <alignment horizontal="center" vertical="center"/>
    </xf>
    <xf numFmtId="0" fontId="7" fillId="19" borderId="33" xfId="0" applyFont="1" applyFill="1" applyBorder="1" applyAlignment="1">
      <alignment horizontal="center" vertical="center"/>
    </xf>
    <xf numFmtId="3" fontId="7" fillId="25" borderId="33" xfId="0" applyNumberFormat="1" applyFont="1" applyFill="1" applyBorder="1" applyAlignment="1">
      <alignment horizontal="center" vertical="center" wrapText="1"/>
    </xf>
    <xf numFmtId="3" fontId="7" fillId="18" borderId="33" xfId="0" applyNumberFormat="1" applyFont="1" applyFill="1" applyBorder="1" applyAlignment="1">
      <alignment horizontal="center" vertical="center" wrapText="1"/>
    </xf>
    <xf numFmtId="3" fontId="7" fillId="23" borderId="33" xfId="0" applyNumberFormat="1" applyFont="1" applyFill="1" applyBorder="1" applyAlignment="1">
      <alignment horizontal="center" vertical="center" wrapText="1"/>
    </xf>
    <xf numFmtId="0" fontId="7" fillId="0" borderId="33" xfId="0" applyFont="1" applyFill="1" applyBorder="1" applyAlignment="1">
      <alignment horizontal="center" vertical="center"/>
    </xf>
    <xf numFmtId="3" fontId="19" fillId="2" borderId="33" xfId="2" applyNumberFormat="1" applyFont="1" applyBorder="1" applyAlignment="1">
      <alignment horizontal="center" vertical="center"/>
    </xf>
    <xf numFmtId="0" fontId="7" fillId="0" borderId="0" xfId="0" applyFont="1" applyFill="1" applyBorder="1" applyAlignment="1">
      <alignment vertical="center" wrapText="1"/>
    </xf>
    <xf numFmtId="0" fontId="7" fillId="18" borderId="18" xfId="0" applyFont="1" applyFill="1" applyBorder="1" applyAlignment="1">
      <alignment horizontal="center" vertical="center" wrapText="1"/>
    </xf>
    <xf numFmtId="0" fontId="7" fillId="3" borderId="52" xfId="3" applyFont="1" applyBorder="1" applyAlignment="1">
      <alignment horizontal="center" vertical="center"/>
    </xf>
    <xf numFmtId="3" fontId="7" fillId="19" borderId="4" xfId="0" applyNumberFormat="1" applyFont="1" applyFill="1" applyBorder="1" applyAlignment="1">
      <alignment horizontal="center" vertical="center" wrapText="1"/>
    </xf>
    <xf numFmtId="164" fontId="7" fillId="19" borderId="4"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xf>
    <xf numFmtId="3" fontId="7" fillId="19" borderId="29" xfId="0" applyNumberFormat="1" applyFont="1" applyFill="1" applyBorder="1" applyAlignment="1">
      <alignment horizontal="center" vertical="center" wrapText="1"/>
    </xf>
    <xf numFmtId="164" fontId="7" fillId="19" borderId="29" xfId="0" applyNumberFormat="1" applyFont="1" applyFill="1" applyBorder="1" applyAlignment="1">
      <alignment horizontal="center" vertical="center" wrapText="1"/>
    </xf>
    <xf numFmtId="0" fontId="7" fillId="3" borderId="53" xfId="3" applyFont="1" applyBorder="1" applyAlignment="1">
      <alignment horizontal="center" vertical="center"/>
    </xf>
    <xf numFmtId="3" fontId="7" fillId="19" borderId="33" xfId="0" applyNumberFormat="1" applyFont="1" applyFill="1" applyBorder="1" applyAlignment="1">
      <alignment horizontal="center" vertical="center" wrapText="1"/>
    </xf>
    <xf numFmtId="164" fontId="7" fillId="19" borderId="33" xfId="0" applyNumberFormat="1" applyFont="1" applyFill="1" applyBorder="1" applyAlignment="1">
      <alignment horizontal="center" vertical="center" wrapText="1"/>
    </xf>
    <xf numFmtId="164" fontId="7" fillId="9" borderId="4" xfId="0" applyNumberFormat="1" applyFont="1" applyFill="1" applyBorder="1" applyAlignment="1">
      <alignment horizontal="center" vertical="center"/>
    </xf>
    <xf numFmtId="0" fontId="7" fillId="18" borderId="4" xfId="0" applyNumberFormat="1" applyFont="1" applyFill="1" applyBorder="1" applyAlignment="1">
      <alignment horizontal="center" vertical="center" wrapText="1"/>
    </xf>
    <xf numFmtId="1" fontId="7" fillId="18" borderId="4" xfId="0" applyNumberFormat="1" applyFont="1" applyFill="1" applyBorder="1" applyAlignment="1">
      <alignment horizontal="center" vertical="center" wrapText="1"/>
    </xf>
    <xf numFmtId="164" fontId="7" fillId="0" borderId="29" xfId="0" applyNumberFormat="1" applyFont="1" applyFill="1" applyBorder="1" applyAlignment="1">
      <alignment horizontal="center" vertical="center"/>
    </xf>
    <xf numFmtId="164" fontId="7" fillId="9" borderId="29" xfId="0" applyNumberFormat="1" applyFont="1" applyFill="1" applyBorder="1" applyAlignment="1">
      <alignment horizontal="center" vertical="center"/>
    </xf>
    <xf numFmtId="0" fontId="7" fillId="7" borderId="33" xfId="0" applyFont="1" applyFill="1" applyBorder="1" applyAlignment="1">
      <alignment horizontal="center" vertical="center"/>
    </xf>
    <xf numFmtId="3" fontId="7" fillId="18" borderId="28" xfId="0" applyNumberFormat="1" applyFont="1" applyFill="1" applyBorder="1" applyAlignment="1">
      <alignment horizontal="center" vertical="center" wrapText="1"/>
    </xf>
    <xf numFmtId="3" fontId="7" fillId="18" borderId="16" xfId="0" applyNumberFormat="1" applyFont="1" applyFill="1" applyBorder="1" applyAlignment="1">
      <alignment horizontal="center" vertical="center" wrapText="1"/>
    </xf>
    <xf numFmtId="3" fontId="7" fillId="18" borderId="32" xfId="0" applyNumberFormat="1" applyFont="1" applyFill="1" applyBorder="1" applyAlignment="1">
      <alignment horizontal="center" vertical="center" wrapText="1"/>
    </xf>
    <xf numFmtId="0" fontId="7" fillId="18" borderId="29" xfId="0" applyNumberFormat="1" applyFont="1" applyFill="1" applyBorder="1" applyAlignment="1">
      <alignment horizontal="center" vertical="center" wrapText="1"/>
    </xf>
    <xf numFmtId="0" fontId="7" fillId="18" borderId="33" xfId="0" applyNumberFormat="1" applyFont="1" applyFill="1" applyBorder="1" applyAlignment="1">
      <alignment horizontal="center" vertical="center" wrapText="1"/>
    </xf>
    <xf numFmtId="1" fontId="7" fillId="18" borderId="29" xfId="0" applyNumberFormat="1" applyFont="1" applyFill="1" applyBorder="1" applyAlignment="1">
      <alignment horizontal="center" vertical="center" wrapText="1"/>
    </xf>
    <xf numFmtId="1" fontId="7" fillId="18" borderId="33" xfId="0" applyNumberFormat="1" applyFont="1" applyFill="1" applyBorder="1" applyAlignment="1">
      <alignment horizontal="center" vertical="center" wrapText="1"/>
    </xf>
    <xf numFmtId="3" fontId="19" fillId="2" borderId="30" xfId="2" applyNumberFormat="1" applyFont="1" applyBorder="1" applyAlignment="1">
      <alignment horizontal="center" vertical="center"/>
    </xf>
    <xf numFmtId="3" fontId="19" fillId="2" borderId="0" xfId="2" applyNumberFormat="1" applyFont="1" applyBorder="1" applyAlignment="1">
      <alignment horizontal="center" vertical="center"/>
    </xf>
    <xf numFmtId="3" fontId="19" fillId="2" borderId="34" xfId="2" applyNumberFormat="1" applyFont="1" applyBorder="1" applyAlignment="1">
      <alignment horizontal="center" vertical="center"/>
    </xf>
    <xf numFmtId="3" fontId="6" fillId="2" borderId="0" xfId="0" applyNumberFormat="1" applyFont="1" applyFill="1" applyBorder="1" applyAlignment="1">
      <alignment horizontal="center" vertical="center"/>
    </xf>
    <xf numFmtId="3" fontId="6" fillId="2" borderId="34" xfId="0" applyNumberFormat="1" applyFont="1" applyFill="1" applyBorder="1" applyAlignment="1">
      <alignment horizontal="center" vertical="center"/>
    </xf>
    <xf numFmtId="3" fontId="6" fillId="2" borderId="30" xfId="0" applyNumberFormat="1" applyFont="1" applyFill="1" applyBorder="1" applyAlignment="1">
      <alignment horizontal="center" vertical="center"/>
    </xf>
    <xf numFmtId="3" fontId="6" fillId="2" borderId="31" xfId="0" applyNumberFormat="1" applyFont="1" applyFill="1" applyBorder="1" applyAlignment="1">
      <alignment horizontal="center" vertical="center"/>
    </xf>
    <xf numFmtId="3" fontId="6" fillId="2" borderId="5" xfId="0" applyNumberFormat="1" applyFont="1" applyFill="1" applyBorder="1" applyAlignment="1">
      <alignment horizontal="center" vertical="center"/>
    </xf>
    <xf numFmtId="3" fontId="6" fillId="2" borderId="35" xfId="0" applyNumberFormat="1" applyFont="1" applyFill="1" applyBorder="1" applyAlignment="1">
      <alignment horizontal="center" vertical="center"/>
    </xf>
    <xf numFmtId="3" fontId="19" fillId="2" borderId="31" xfId="2" applyNumberFormat="1" applyFont="1" applyBorder="1" applyAlignment="1">
      <alignment horizontal="center" vertical="center"/>
    </xf>
    <xf numFmtId="3" fontId="19" fillId="2" borderId="5" xfId="2" applyNumberFormat="1" applyFont="1" applyBorder="1" applyAlignment="1">
      <alignment horizontal="center" vertical="center"/>
    </xf>
    <xf numFmtId="3" fontId="19" fillId="2" borderId="35" xfId="2" applyNumberFormat="1" applyFont="1" applyBorder="1" applyAlignment="1">
      <alignment horizontal="center" vertical="center"/>
    </xf>
    <xf numFmtId="0" fontId="7" fillId="18" borderId="56" xfId="0" applyFont="1" applyFill="1" applyBorder="1" applyAlignment="1">
      <alignment horizontal="center" vertical="center" wrapText="1"/>
    </xf>
    <xf numFmtId="0" fontId="7" fillId="18" borderId="57" xfId="0" applyFont="1" applyFill="1" applyBorder="1" applyAlignment="1">
      <alignment horizontal="center" vertical="center"/>
    </xf>
    <xf numFmtId="164" fontId="7" fillId="5" borderId="57" xfId="0" applyNumberFormat="1" applyFont="1" applyFill="1" applyBorder="1" applyAlignment="1">
      <alignment horizontal="center" vertical="center"/>
    </xf>
    <xf numFmtId="164" fontId="7" fillId="0" borderId="34" xfId="0" applyNumberFormat="1" applyFont="1" applyFill="1" applyBorder="1" applyAlignment="1">
      <alignment horizontal="center" vertical="center"/>
    </xf>
    <xf numFmtId="3" fontId="7" fillId="2" borderId="57" xfId="0" applyNumberFormat="1" applyFont="1" applyFill="1" applyBorder="1" applyAlignment="1">
      <alignment horizontal="center" vertical="center" readingOrder="2"/>
    </xf>
    <xf numFmtId="10" fontId="7" fillId="2" borderId="57" xfId="0" applyNumberFormat="1" applyFont="1" applyFill="1" applyBorder="1" applyAlignment="1">
      <alignment horizontal="center" vertical="center"/>
    </xf>
    <xf numFmtId="0" fontId="7" fillId="19" borderId="57" xfId="0" applyFont="1" applyFill="1" applyBorder="1" applyAlignment="1">
      <alignment horizontal="center" vertical="center" wrapText="1"/>
    </xf>
    <xf numFmtId="3" fontId="7" fillId="19" borderId="58" xfId="0" applyNumberFormat="1" applyFont="1" applyFill="1" applyBorder="1" applyAlignment="1">
      <alignment horizontal="center" vertical="center" wrapText="1"/>
    </xf>
    <xf numFmtId="3" fontId="7" fillId="25" borderId="58" xfId="0" applyNumberFormat="1" applyFont="1" applyFill="1" applyBorder="1" applyAlignment="1">
      <alignment horizontal="center" vertical="center" wrapText="1"/>
    </xf>
    <xf numFmtId="164" fontId="7" fillId="19" borderId="58" xfId="0" applyNumberFormat="1" applyFont="1" applyFill="1" applyBorder="1" applyAlignment="1">
      <alignment horizontal="center" vertical="center" wrapText="1"/>
    </xf>
    <xf numFmtId="3" fontId="7" fillId="18" borderId="58" xfId="0" applyNumberFormat="1" applyFont="1" applyFill="1" applyBorder="1" applyAlignment="1">
      <alignment horizontal="center" vertical="center" wrapText="1"/>
    </xf>
    <xf numFmtId="3" fontId="7" fillId="23" borderId="58" xfId="0" applyNumberFormat="1" applyFont="1" applyFill="1" applyBorder="1" applyAlignment="1">
      <alignment horizontal="center" vertical="center" wrapText="1"/>
    </xf>
    <xf numFmtId="10" fontId="7" fillId="18" borderId="57" xfId="1" applyNumberFormat="1" applyFont="1" applyFill="1" applyBorder="1" applyAlignment="1">
      <alignment horizontal="center" vertical="center"/>
    </xf>
    <xf numFmtId="3" fontId="19" fillId="2" borderId="59" xfId="2" applyNumberFormat="1" applyFont="1" applyBorder="1" applyAlignment="1">
      <alignment horizontal="center" vertical="center"/>
    </xf>
    <xf numFmtId="0" fontId="7" fillId="3" borderId="60" xfId="3" applyFont="1" applyBorder="1" applyAlignment="1">
      <alignment horizontal="center" vertical="center" wrapText="1"/>
    </xf>
    <xf numFmtId="0" fontId="12" fillId="4" borderId="56" xfId="0" applyFont="1" applyFill="1" applyBorder="1" applyAlignment="1">
      <alignment horizontal="center" vertical="center" wrapText="1"/>
    </xf>
    <xf numFmtId="0" fontId="12" fillId="4" borderId="57" xfId="0" applyFont="1" applyFill="1" applyBorder="1" applyAlignment="1">
      <alignment horizontal="center" vertical="center" wrapText="1"/>
    </xf>
    <xf numFmtId="164" fontId="12" fillId="5" borderId="57" xfId="0" applyNumberFormat="1" applyFont="1" applyFill="1" applyBorder="1" applyAlignment="1">
      <alignment horizontal="center" vertical="center" wrapText="1"/>
    </xf>
    <xf numFmtId="164" fontId="12" fillId="6" borderId="57" xfId="0" applyNumberFormat="1" applyFont="1" applyFill="1" applyBorder="1" applyAlignment="1">
      <alignment horizontal="center" vertical="center" wrapText="1"/>
    </xf>
    <xf numFmtId="164" fontId="12" fillId="7" borderId="57" xfId="0" applyNumberFormat="1" applyFont="1" applyFill="1" applyBorder="1" applyAlignment="1">
      <alignment horizontal="center" vertical="center" wrapText="1"/>
    </xf>
    <xf numFmtId="164" fontId="7" fillId="8" borderId="57" xfId="0" applyNumberFormat="1" applyFont="1" applyFill="1" applyBorder="1" applyAlignment="1">
      <alignment horizontal="center" vertical="center" wrapText="1"/>
    </xf>
    <xf numFmtId="164" fontId="12" fillId="9" borderId="57" xfId="0" applyNumberFormat="1" applyFont="1" applyFill="1" applyBorder="1" applyAlignment="1">
      <alignment horizontal="center" vertical="center" wrapText="1"/>
    </xf>
    <xf numFmtId="164" fontId="7" fillId="10" borderId="57" xfId="0" applyNumberFormat="1" applyFont="1" applyFill="1" applyBorder="1" applyAlignment="1">
      <alignment horizontal="center" vertical="center" wrapText="1"/>
    </xf>
    <xf numFmtId="3" fontId="6" fillId="10" borderId="57" xfId="0" applyNumberFormat="1" applyFont="1" applyFill="1" applyBorder="1" applyAlignment="1">
      <alignment horizontal="center" vertical="center"/>
    </xf>
    <xf numFmtId="0" fontId="6" fillId="11" borderId="57" xfId="0" applyFont="1" applyFill="1" applyBorder="1" applyAlignment="1">
      <alignment horizontal="center" vertical="center" wrapText="1"/>
    </xf>
    <xf numFmtId="3" fontId="6" fillId="11" borderId="57" xfId="0" applyNumberFormat="1" applyFont="1" applyFill="1" applyBorder="1" applyAlignment="1">
      <alignment horizontal="center" vertical="center" wrapText="1"/>
    </xf>
    <xf numFmtId="164" fontId="7" fillId="11" borderId="57" xfId="0" applyNumberFormat="1" applyFont="1" applyFill="1" applyBorder="1" applyAlignment="1">
      <alignment horizontal="center" vertical="center" wrapText="1"/>
    </xf>
    <xf numFmtId="0" fontId="12" fillId="19" borderId="57" xfId="0" applyFont="1" applyFill="1" applyBorder="1" applyAlignment="1">
      <alignment horizontal="center" vertical="center" wrapText="1"/>
    </xf>
    <xf numFmtId="3" fontId="7" fillId="25" borderId="57" xfId="0" applyNumberFormat="1" applyFont="1" applyFill="1" applyBorder="1" applyAlignment="1">
      <alignment horizontal="center" vertical="center" wrapText="1"/>
    </xf>
    <xf numFmtId="0" fontId="12" fillId="18" borderId="57" xfId="0" applyFont="1" applyFill="1" applyBorder="1" applyAlignment="1">
      <alignment horizontal="center" vertical="center" wrapText="1"/>
    </xf>
    <xf numFmtId="0" fontId="12" fillId="23" borderId="57" xfId="0" applyFont="1" applyFill="1" applyBorder="1" applyAlignment="1">
      <alignment horizontal="center" vertical="center" wrapText="1"/>
    </xf>
    <xf numFmtId="0" fontId="7" fillId="0" borderId="57" xfId="0" applyFont="1" applyFill="1" applyBorder="1" applyAlignment="1">
      <alignment horizontal="center" vertical="center" wrapText="1"/>
    </xf>
    <xf numFmtId="3" fontId="19" fillId="2" borderId="57" xfId="2" applyNumberFormat="1" applyFont="1" applyBorder="1" applyAlignment="1">
      <alignment horizontal="center" vertical="center" wrapText="1"/>
    </xf>
    <xf numFmtId="0" fontId="7" fillId="3" borderId="61" xfId="3" applyFont="1" applyBorder="1" applyAlignment="1">
      <alignment horizontal="center" vertical="center" wrapText="1"/>
    </xf>
    <xf numFmtId="3" fontId="15" fillId="0" borderId="51" xfId="0" applyNumberFormat="1" applyFont="1" applyFill="1" applyBorder="1" applyAlignment="1">
      <alignment horizontal="center" vertical="center"/>
    </xf>
    <xf numFmtId="3" fontId="16" fillId="0" borderId="51" xfId="0" applyNumberFormat="1" applyFont="1" applyFill="1" applyBorder="1" applyAlignment="1">
      <alignment horizontal="center" vertical="center"/>
    </xf>
    <xf numFmtId="0" fontId="6" fillId="0" borderId="51" xfId="0" applyFont="1" applyFill="1" applyBorder="1" applyAlignment="1">
      <alignment horizontal="center" vertical="center"/>
    </xf>
    <xf numFmtId="0" fontId="7" fillId="0" borderId="51" xfId="0" applyFont="1" applyFill="1" applyBorder="1" applyAlignment="1">
      <alignment horizontal="center" vertical="center" wrapText="1"/>
    </xf>
    <xf numFmtId="9" fontId="5" fillId="0" borderId="51" xfId="1" applyFont="1" applyFill="1" applyBorder="1" applyAlignment="1">
      <alignment vertical="center"/>
    </xf>
    <xf numFmtId="3" fontId="7" fillId="0" borderId="51" xfId="0" applyNumberFormat="1" applyFont="1" applyFill="1" applyBorder="1" applyAlignment="1">
      <alignment horizontal="center" vertical="center" wrapText="1"/>
    </xf>
    <xf numFmtId="3" fontId="19" fillId="0" borderId="51" xfId="2" applyNumberFormat="1" applyFont="1" applyFill="1" applyBorder="1" applyAlignment="1">
      <alignment horizontal="center" vertical="center"/>
    </xf>
    <xf numFmtId="0" fontId="7" fillId="0" borderId="51" xfId="3" applyFont="1" applyFill="1" applyBorder="1" applyAlignment="1">
      <alignment horizontal="center" vertical="center"/>
    </xf>
    <xf numFmtId="0" fontId="7" fillId="0" borderId="62" xfId="0" applyFont="1" applyFill="1" applyBorder="1" applyAlignment="1">
      <alignment horizontal="center" vertical="center"/>
    </xf>
    <xf numFmtId="0" fontId="7" fillId="0" borderId="63" xfId="0" applyFont="1" applyFill="1" applyBorder="1" applyAlignment="1">
      <alignment vertical="center"/>
    </xf>
    <xf numFmtId="0" fontId="7" fillId="0" borderId="51" xfId="0" applyFont="1" applyFill="1" applyBorder="1" applyAlignment="1">
      <alignment vertical="center"/>
    </xf>
    <xf numFmtId="0" fontId="5" fillId="0" borderId="51" xfId="0" applyFont="1" applyFill="1" applyBorder="1" applyAlignment="1">
      <alignment vertical="center"/>
    </xf>
    <xf numFmtId="0" fontId="7" fillId="0" borderId="30" xfId="0" applyFont="1" applyFill="1" applyBorder="1" applyAlignment="1">
      <alignment horizontal="right" vertical="center"/>
    </xf>
    <xf numFmtId="0" fontId="7" fillId="0" borderId="0" xfId="0" applyFont="1" applyFill="1" applyBorder="1" applyAlignment="1">
      <alignment horizontal="right" vertical="center"/>
    </xf>
    <xf numFmtId="0" fontId="7" fillId="0" borderId="34" xfId="0" applyFont="1" applyFill="1" applyBorder="1" applyAlignment="1">
      <alignment horizontal="right" vertical="center"/>
    </xf>
    <xf numFmtId="0" fontId="7" fillId="23" borderId="0" xfId="0" applyFont="1" applyFill="1" applyBorder="1" applyAlignment="1">
      <alignment horizontal="right" vertical="center"/>
    </xf>
    <xf numFmtId="0" fontId="7" fillId="23" borderId="28" xfId="0" applyFont="1" applyFill="1" applyBorder="1" applyAlignment="1">
      <alignment horizontal="center" vertical="center" wrapText="1"/>
    </xf>
    <xf numFmtId="0" fontId="7" fillId="23" borderId="16" xfId="0" applyFont="1" applyFill="1" applyBorder="1" applyAlignment="1">
      <alignment horizontal="center" vertical="center" wrapText="1"/>
    </xf>
    <xf numFmtId="3" fontId="6" fillId="26" borderId="14" xfId="0" applyNumberFormat="1" applyFont="1" applyFill="1" applyBorder="1" applyAlignment="1">
      <alignment horizontal="center" vertical="center"/>
    </xf>
    <xf numFmtId="3" fontId="6" fillId="26" borderId="33" xfId="0" applyNumberFormat="1" applyFont="1" applyFill="1" applyBorder="1" applyAlignment="1">
      <alignment horizontal="center" vertical="center"/>
    </xf>
    <xf numFmtId="3" fontId="6" fillId="0" borderId="51" xfId="0" applyNumberFormat="1" applyFont="1" applyFill="1" applyBorder="1" applyAlignment="1">
      <alignment horizontal="center" vertical="center"/>
    </xf>
    <xf numFmtId="3" fontId="6" fillId="26" borderId="57" xfId="0" applyNumberFormat="1" applyFont="1" applyFill="1" applyBorder="1" applyAlignment="1">
      <alignment horizontal="center" vertical="center"/>
    </xf>
    <xf numFmtId="3" fontId="6" fillId="20" borderId="29" xfId="0" applyNumberFormat="1" applyFont="1" applyFill="1" applyBorder="1" applyAlignment="1">
      <alignment horizontal="center" vertical="center"/>
    </xf>
    <xf numFmtId="3" fontId="6" fillId="26" borderId="3"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0" fontId="6" fillId="0" borderId="0" xfId="0" applyFont="1" applyFill="1" applyBorder="1" applyAlignment="1">
      <alignment vertical="center" wrapText="1"/>
    </xf>
    <xf numFmtId="3" fontId="6" fillId="26" borderId="57" xfId="0" applyNumberFormat="1" applyFont="1" applyFill="1" applyBorder="1" applyAlignment="1">
      <alignment horizontal="center" vertical="center" wrapText="1"/>
    </xf>
    <xf numFmtId="3" fontId="19" fillId="2" borderId="30" xfId="2" applyNumberFormat="1" applyFont="1" applyBorder="1" applyAlignment="1">
      <alignment horizontal="right" vertical="center" readingOrder="2"/>
    </xf>
    <xf numFmtId="3" fontId="19" fillId="2" borderId="0" xfId="2" applyNumberFormat="1" applyFont="1" applyBorder="1" applyAlignment="1">
      <alignment horizontal="right" vertical="center" readingOrder="2"/>
    </xf>
    <xf numFmtId="3" fontId="19" fillId="2" borderId="34" xfId="2" applyNumberFormat="1" applyFont="1" applyBorder="1" applyAlignment="1">
      <alignment horizontal="right" vertical="center" readingOrder="2"/>
    </xf>
    <xf numFmtId="0" fontId="7" fillId="3" borderId="17" xfId="3" applyFont="1" applyBorder="1" applyAlignment="1">
      <alignment horizontal="center" vertical="center"/>
    </xf>
    <xf numFmtId="0" fontId="7" fillId="3" borderId="54" xfId="3" applyFont="1" applyBorder="1" applyAlignment="1">
      <alignment horizontal="center" vertical="center"/>
    </xf>
    <xf numFmtId="3" fontId="7" fillId="20" borderId="5" xfId="0" applyNumberFormat="1" applyFont="1" applyFill="1" applyBorder="1" applyAlignment="1">
      <alignment horizontal="center" vertical="center" wrapText="1"/>
    </xf>
    <xf numFmtId="0" fontId="9" fillId="20" borderId="5" xfId="0" applyFont="1" applyFill="1" applyBorder="1" applyAlignment="1">
      <alignment vertical="center" textRotation="90"/>
    </xf>
    <xf numFmtId="0" fontId="7" fillId="20" borderId="16" xfId="0" applyFont="1" applyFill="1" applyBorder="1" applyAlignment="1">
      <alignment horizontal="center" vertical="center" wrapText="1"/>
    </xf>
    <xf numFmtId="0" fontId="7" fillId="20" borderId="4" xfId="0" applyFont="1" applyFill="1" applyBorder="1" applyAlignment="1">
      <alignment horizontal="center" vertical="center"/>
    </xf>
    <xf numFmtId="164" fontId="7" fillId="20" borderId="4" xfId="0" applyNumberFormat="1" applyFont="1" applyFill="1" applyBorder="1" applyAlignment="1">
      <alignment horizontal="center" vertical="center"/>
    </xf>
    <xf numFmtId="164" fontId="7" fillId="20" borderId="0" xfId="0" applyNumberFormat="1" applyFont="1" applyFill="1" applyBorder="1" applyAlignment="1">
      <alignment horizontal="center" vertical="center"/>
    </xf>
    <xf numFmtId="3" fontId="7" fillId="20" borderId="4" xfId="0" applyNumberFormat="1" applyFont="1" applyFill="1" applyBorder="1" applyAlignment="1">
      <alignment horizontal="center" vertical="center" readingOrder="2"/>
    </xf>
    <xf numFmtId="10" fontId="7" fillId="20" borderId="4" xfId="0" applyNumberFormat="1" applyFont="1" applyFill="1" applyBorder="1" applyAlignment="1">
      <alignment horizontal="center" vertical="center"/>
    </xf>
    <xf numFmtId="0" fontId="7" fillId="20" borderId="4" xfId="0" applyFont="1" applyFill="1" applyBorder="1" applyAlignment="1">
      <alignment horizontal="center" vertical="center" wrapText="1"/>
    </xf>
    <xf numFmtId="164" fontId="7" fillId="20" borderId="5" xfId="0" applyNumberFormat="1" applyFont="1" applyFill="1" applyBorder="1" applyAlignment="1">
      <alignment horizontal="center" vertical="center" wrapText="1"/>
    </xf>
    <xf numFmtId="10" fontId="7" fillId="20" borderId="4" xfId="1" applyNumberFormat="1" applyFont="1" applyFill="1" applyBorder="1" applyAlignment="1">
      <alignment horizontal="center" vertical="center"/>
    </xf>
    <xf numFmtId="0" fontId="7" fillId="20" borderId="0" xfId="0" applyFont="1" applyFill="1" applyBorder="1" applyAlignment="1">
      <alignment horizontal="center" vertical="center"/>
    </xf>
    <xf numFmtId="3" fontId="6" fillId="20" borderId="4" xfId="0" applyNumberFormat="1" applyFont="1" applyFill="1" applyBorder="1" applyAlignment="1">
      <alignment horizontal="center" vertical="center"/>
    </xf>
    <xf numFmtId="3" fontId="19" fillId="20" borderId="21" xfId="2" applyNumberFormat="1" applyFont="1" applyFill="1" applyBorder="1" applyAlignment="1">
      <alignment horizontal="center" vertical="center"/>
    </xf>
    <xf numFmtId="3" fontId="19" fillId="20" borderId="0" xfId="2" applyNumberFormat="1" applyFont="1" applyFill="1" applyBorder="1" applyAlignment="1">
      <alignment horizontal="center" vertical="center"/>
    </xf>
    <xf numFmtId="0" fontId="7" fillId="20" borderId="0" xfId="0" applyFont="1" applyFill="1" applyAlignment="1">
      <alignment horizontal="center" vertical="center"/>
    </xf>
    <xf numFmtId="0" fontId="7" fillId="20" borderId="29" xfId="0" applyFont="1" applyFill="1" applyBorder="1" applyAlignment="1">
      <alignment horizontal="center" vertical="center"/>
    </xf>
    <xf numFmtId="0" fontId="7" fillId="20" borderId="30" xfId="0" applyFont="1" applyFill="1" applyBorder="1" applyAlignment="1">
      <alignment horizontal="center" vertical="center"/>
    </xf>
    <xf numFmtId="164" fontId="7" fillId="20" borderId="30" xfId="0" applyNumberFormat="1" applyFont="1" applyFill="1" applyBorder="1" applyAlignment="1">
      <alignment horizontal="center" vertical="center"/>
    </xf>
    <xf numFmtId="3" fontId="7" fillId="20" borderId="29" xfId="0" applyNumberFormat="1" applyFont="1" applyFill="1" applyBorder="1" applyAlignment="1">
      <alignment horizontal="center" vertical="center" readingOrder="2"/>
    </xf>
    <xf numFmtId="10" fontId="7" fillId="20" borderId="29" xfId="0" applyNumberFormat="1" applyFont="1" applyFill="1" applyBorder="1" applyAlignment="1">
      <alignment horizontal="center" vertical="center"/>
    </xf>
    <xf numFmtId="0" fontId="7" fillId="20" borderId="29" xfId="0" applyFont="1" applyFill="1" applyBorder="1" applyAlignment="1">
      <alignment horizontal="center" vertical="center" wrapText="1"/>
    </xf>
    <xf numFmtId="3" fontId="7" fillId="20" borderId="31" xfId="0" applyNumberFormat="1" applyFont="1" applyFill="1" applyBorder="1" applyAlignment="1">
      <alignment horizontal="center" vertical="center" wrapText="1"/>
    </xf>
    <xf numFmtId="164" fontId="7" fillId="20" borderId="31" xfId="0" applyNumberFormat="1" applyFont="1" applyFill="1" applyBorder="1" applyAlignment="1">
      <alignment horizontal="center" vertical="center" wrapText="1"/>
    </xf>
    <xf numFmtId="10" fontId="7" fillId="20" borderId="29" xfId="1" applyNumberFormat="1" applyFont="1" applyFill="1" applyBorder="1" applyAlignment="1">
      <alignment horizontal="center" vertical="center"/>
    </xf>
    <xf numFmtId="3" fontId="19" fillId="20" borderId="42" xfId="2" applyNumberFormat="1" applyFont="1" applyFill="1" applyBorder="1" applyAlignment="1">
      <alignment horizontal="center" vertical="center"/>
    </xf>
    <xf numFmtId="3" fontId="19" fillId="20" borderId="30" xfId="2" applyNumberFormat="1" applyFont="1" applyFill="1" applyBorder="1" applyAlignment="1">
      <alignment horizontal="center" vertical="center"/>
    </xf>
    <xf numFmtId="0" fontId="7" fillId="20" borderId="48" xfId="3" applyFont="1" applyFill="1" applyBorder="1" applyAlignment="1">
      <alignment horizontal="center" vertical="center"/>
    </xf>
    <xf numFmtId="0" fontId="7" fillId="20" borderId="44" xfId="3" applyFont="1" applyFill="1" applyBorder="1" applyAlignment="1">
      <alignment horizontal="center" vertical="center"/>
    </xf>
    <xf numFmtId="0" fontId="7" fillId="20" borderId="33" xfId="0" applyFont="1" applyFill="1" applyBorder="1" applyAlignment="1">
      <alignment horizontal="center" vertical="center"/>
    </xf>
    <xf numFmtId="0" fontId="7" fillId="20" borderId="34" xfId="0" applyFont="1" applyFill="1" applyBorder="1" applyAlignment="1">
      <alignment horizontal="center" vertical="center"/>
    </xf>
    <xf numFmtId="164" fontId="7" fillId="20" borderId="34" xfId="0" applyNumberFormat="1" applyFont="1" applyFill="1" applyBorder="1" applyAlignment="1">
      <alignment horizontal="center" vertical="center"/>
    </xf>
    <xf numFmtId="3" fontId="7" fillId="20" borderId="33" xfId="0" applyNumberFormat="1" applyFont="1" applyFill="1" applyBorder="1" applyAlignment="1">
      <alignment horizontal="center" vertical="center" readingOrder="2"/>
    </xf>
    <xf numFmtId="10" fontId="7" fillId="20" borderId="33" xfId="0" applyNumberFormat="1" applyFont="1" applyFill="1" applyBorder="1" applyAlignment="1">
      <alignment horizontal="center" vertical="center"/>
    </xf>
    <xf numFmtId="0" fontId="7" fillId="20" borderId="33" xfId="0" applyFont="1" applyFill="1" applyBorder="1" applyAlignment="1">
      <alignment horizontal="center" vertical="center" wrapText="1"/>
    </xf>
    <xf numFmtId="3" fontId="7" fillId="20" borderId="35" xfId="0" applyNumberFormat="1" applyFont="1" applyFill="1" applyBorder="1" applyAlignment="1">
      <alignment horizontal="center" vertical="center" wrapText="1"/>
    </xf>
    <xf numFmtId="164" fontId="7" fillId="20" borderId="35" xfId="0" applyNumberFormat="1" applyFont="1" applyFill="1" applyBorder="1" applyAlignment="1">
      <alignment horizontal="center" vertical="center" wrapText="1"/>
    </xf>
    <xf numFmtId="10" fontId="7" fillId="20" borderId="33" xfId="1" applyNumberFormat="1" applyFont="1" applyFill="1" applyBorder="1" applyAlignment="1">
      <alignment horizontal="center" vertical="center"/>
    </xf>
    <xf numFmtId="3" fontId="6" fillId="20" borderId="33" xfId="0" applyNumberFormat="1" applyFont="1" applyFill="1" applyBorder="1" applyAlignment="1">
      <alignment horizontal="center" vertical="center"/>
    </xf>
    <xf numFmtId="3" fontId="19" fillId="20" borderId="43" xfId="2" applyNumberFormat="1" applyFont="1" applyFill="1" applyBorder="1" applyAlignment="1">
      <alignment horizontal="center" vertical="center"/>
    </xf>
    <xf numFmtId="3" fontId="19" fillId="20" borderId="34" xfId="2" applyNumberFormat="1" applyFont="1" applyFill="1" applyBorder="1" applyAlignment="1">
      <alignment horizontal="center" vertical="center"/>
    </xf>
    <xf numFmtId="0" fontId="7" fillId="20" borderId="45" xfId="3" applyFont="1" applyFill="1" applyBorder="1" applyAlignment="1">
      <alignment horizontal="center" vertical="center"/>
    </xf>
    <xf numFmtId="0" fontId="7" fillId="20" borderId="28" xfId="0" applyFont="1" applyFill="1" applyBorder="1" applyAlignment="1">
      <alignment horizontal="center" vertical="center" wrapText="1"/>
    </xf>
    <xf numFmtId="164" fontId="7" fillId="20" borderId="29" xfId="0" applyNumberFormat="1" applyFont="1" applyFill="1" applyBorder="1" applyAlignment="1">
      <alignment horizontal="center" vertical="center"/>
    </xf>
    <xf numFmtId="0" fontId="7" fillId="20" borderId="16" xfId="0" applyFont="1" applyFill="1" applyBorder="1" applyAlignment="1">
      <alignment horizontal="center" vertical="center"/>
    </xf>
    <xf numFmtId="0" fontId="7" fillId="20" borderId="14" xfId="0" applyFont="1" applyFill="1" applyBorder="1" applyAlignment="1">
      <alignment horizontal="center" vertical="center" wrapText="1"/>
    </xf>
    <xf numFmtId="0" fontId="7" fillId="20" borderId="14" xfId="0" applyFont="1" applyFill="1" applyBorder="1" applyAlignment="1">
      <alignment horizontal="center" vertical="center"/>
    </xf>
    <xf numFmtId="164" fontId="7" fillId="20" borderId="14" xfId="0" applyNumberFormat="1" applyFont="1" applyFill="1" applyBorder="1" applyAlignment="1">
      <alignment horizontal="center" vertical="center"/>
    </xf>
    <xf numFmtId="164" fontId="7" fillId="20" borderId="0" xfId="0" applyNumberFormat="1" applyFont="1" applyFill="1" applyAlignment="1">
      <alignment horizontal="center" vertical="center"/>
    </xf>
    <xf numFmtId="3" fontId="7" fillId="20" borderId="14" xfId="0" applyNumberFormat="1" applyFont="1" applyFill="1" applyBorder="1" applyAlignment="1">
      <alignment horizontal="center" vertical="center" readingOrder="2"/>
    </xf>
    <xf numFmtId="10" fontId="7" fillId="20" borderId="14" xfId="0" applyNumberFormat="1" applyFont="1" applyFill="1" applyBorder="1" applyAlignment="1">
      <alignment horizontal="center" vertical="center"/>
    </xf>
    <xf numFmtId="3" fontId="7" fillId="20" borderId="26" xfId="0" applyNumberFormat="1" applyFont="1" applyFill="1" applyBorder="1" applyAlignment="1">
      <alignment horizontal="center" vertical="center" wrapText="1"/>
    </xf>
    <xf numFmtId="164" fontId="7" fillId="20" borderId="26" xfId="0" applyNumberFormat="1" applyFont="1" applyFill="1" applyBorder="1" applyAlignment="1">
      <alignment horizontal="center" vertical="center" wrapText="1"/>
    </xf>
    <xf numFmtId="10" fontId="7" fillId="20" borderId="14" xfId="1" applyNumberFormat="1" applyFont="1" applyFill="1" applyBorder="1" applyAlignment="1">
      <alignment horizontal="center" vertical="center"/>
    </xf>
    <xf numFmtId="3" fontId="6" fillId="20" borderId="14" xfId="0" applyNumberFormat="1" applyFont="1" applyFill="1" applyBorder="1" applyAlignment="1">
      <alignment horizontal="center" vertical="center"/>
    </xf>
    <xf numFmtId="3" fontId="19" fillId="20" borderId="27" xfId="2" applyNumberFormat="1" applyFont="1" applyFill="1" applyBorder="1" applyAlignment="1">
      <alignment horizontal="center" vertical="center"/>
    </xf>
    <xf numFmtId="0" fontId="7" fillId="20" borderId="22" xfId="3" applyFont="1" applyFill="1" applyBorder="1" applyAlignment="1">
      <alignment vertical="center" wrapText="1"/>
    </xf>
    <xf numFmtId="0" fontId="7" fillId="20" borderId="23" xfId="3" applyFont="1" applyFill="1" applyBorder="1" applyAlignment="1">
      <alignment vertical="center" wrapText="1"/>
    </xf>
    <xf numFmtId="0" fontId="7" fillId="20" borderId="2" xfId="3" applyFont="1" applyFill="1" applyAlignment="1">
      <alignment horizontal="center" vertical="center"/>
    </xf>
    <xf numFmtId="0" fontId="7" fillId="20" borderId="3" xfId="0" applyFont="1" applyFill="1" applyBorder="1" applyAlignment="1">
      <alignment horizontal="center" vertical="center" wrapText="1"/>
    </xf>
    <xf numFmtId="0" fontId="7" fillId="20" borderId="3" xfId="0" applyFont="1" applyFill="1" applyBorder="1" applyAlignment="1">
      <alignment horizontal="center" vertical="center"/>
    </xf>
    <xf numFmtId="164" fontId="7" fillId="20" borderId="3" xfId="0" applyNumberFormat="1" applyFont="1" applyFill="1" applyBorder="1" applyAlignment="1">
      <alignment horizontal="center" vertical="center"/>
    </xf>
    <xf numFmtId="3" fontId="7" fillId="20" borderId="3" xfId="0" applyNumberFormat="1" applyFont="1" applyFill="1" applyBorder="1" applyAlignment="1">
      <alignment horizontal="center" vertical="center" readingOrder="2"/>
    </xf>
    <xf numFmtId="10" fontId="7" fillId="20" borderId="3" xfId="0" applyNumberFormat="1" applyFont="1" applyFill="1" applyBorder="1" applyAlignment="1">
      <alignment horizontal="center" vertical="center"/>
    </xf>
    <xf numFmtId="3" fontId="7" fillId="20" borderId="24" xfId="0" applyNumberFormat="1" applyFont="1" applyFill="1" applyBorder="1" applyAlignment="1">
      <alignment horizontal="center" vertical="center" wrapText="1"/>
    </xf>
    <xf numFmtId="164" fontId="7" fillId="20" borderId="24" xfId="0" applyNumberFormat="1" applyFont="1" applyFill="1" applyBorder="1" applyAlignment="1">
      <alignment horizontal="center" vertical="center" wrapText="1"/>
    </xf>
    <xf numFmtId="10" fontId="7" fillId="20" borderId="3" xfId="1" applyNumberFormat="1" applyFont="1" applyFill="1" applyBorder="1" applyAlignment="1">
      <alignment horizontal="center" vertical="center"/>
    </xf>
    <xf numFmtId="3" fontId="6" fillId="20" borderId="3" xfId="0" applyNumberFormat="1" applyFont="1" applyFill="1" applyBorder="1" applyAlignment="1">
      <alignment horizontal="center" vertical="center"/>
    </xf>
    <xf numFmtId="3" fontId="19" fillId="20" borderId="25" xfId="2" applyNumberFormat="1" applyFont="1" applyFill="1" applyBorder="1" applyAlignment="1">
      <alignment horizontal="center" vertical="center"/>
    </xf>
    <xf numFmtId="0" fontId="7" fillId="20" borderId="46" xfId="3" applyFont="1" applyFill="1" applyBorder="1" applyAlignment="1">
      <alignment horizontal="center" vertical="center"/>
    </xf>
    <xf numFmtId="0" fontId="7" fillId="20" borderId="47" xfId="3" applyFont="1" applyFill="1" applyBorder="1" applyAlignment="1">
      <alignment horizontal="center" vertical="center"/>
    </xf>
    <xf numFmtId="0" fontId="13" fillId="20" borderId="4" xfId="0" applyFont="1" applyFill="1" applyBorder="1" applyAlignment="1">
      <alignment horizontal="center" vertical="center"/>
    </xf>
    <xf numFmtId="0" fontId="13" fillId="20" borderId="3" xfId="0" applyFont="1" applyFill="1" applyBorder="1" applyAlignment="1">
      <alignment horizontal="center" vertical="center"/>
    </xf>
    <xf numFmtId="0" fontId="13" fillId="20" borderId="28" xfId="0" applyFont="1" applyFill="1" applyBorder="1" applyAlignment="1">
      <alignment horizontal="center" vertical="center" wrapText="1"/>
    </xf>
    <xf numFmtId="0" fontId="13" fillId="20" borderId="29" xfId="0" applyFont="1" applyFill="1" applyBorder="1" applyAlignment="1">
      <alignment horizontal="center" vertical="center"/>
    </xf>
    <xf numFmtId="0" fontId="13" fillId="20" borderId="16" xfId="0" applyFont="1" applyFill="1" applyBorder="1" applyAlignment="1">
      <alignment horizontal="center" vertical="center" wrapText="1"/>
    </xf>
    <xf numFmtId="3" fontId="17" fillId="20" borderId="26" xfId="0" applyNumberFormat="1" applyFont="1" applyFill="1" applyBorder="1" applyAlignment="1">
      <alignment horizontal="center" vertical="center" wrapText="1"/>
    </xf>
    <xf numFmtId="3" fontId="17" fillId="20" borderId="5" xfId="0" applyNumberFormat="1" applyFont="1" applyFill="1" applyBorder="1" applyAlignment="1">
      <alignment horizontal="center" vertical="center" wrapText="1"/>
    </xf>
    <xf numFmtId="1" fontId="7" fillId="20" borderId="5" xfId="0" applyNumberFormat="1" applyFont="1" applyFill="1" applyBorder="1" applyAlignment="1">
      <alignment horizontal="center" vertical="center" wrapText="1"/>
    </xf>
    <xf numFmtId="1" fontId="13" fillId="20" borderId="4" xfId="0" applyNumberFormat="1" applyFont="1" applyFill="1" applyBorder="1" applyAlignment="1">
      <alignment horizontal="center" vertical="center"/>
    </xf>
    <xf numFmtId="3" fontId="6" fillId="20" borderId="0" xfId="0" applyNumberFormat="1" applyFont="1" applyFill="1" applyBorder="1" applyAlignment="1">
      <alignment horizontal="center" vertical="center"/>
    </xf>
    <xf numFmtId="0" fontId="7" fillId="20" borderId="38" xfId="0" applyFont="1" applyFill="1" applyBorder="1" applyAlignment="1">
      <alignment horizontal="center" vertical="center" wrapText="1"/>
    </xf>
    <xf numFmtId="0" fontId="7" fillId="20" borderId="39" xfId="0" applyFont="1" applyFill="1" applyBorder="1" applyAlignment="1">
      <alignment horizontal="center" vertical="center"/>
    </xf>
    <xf numFmtId="164" fontId="7" fillId="20" borderId="39" xfId="0" applyNumberFormat="1" applyFont="1" applyFill="1" applyBorder="1" applyAlignment="1">
      <alignment horizontal="center" vertical="center"/>
    </xf>
    <xf numFmtId="3" fontId="7" fillId="20" borderId="39" xfId="0" applyNumberFormat="1" applyFont="1" applyFill="1" applyBorder="1" applyAlignment="1">
      <alignment horizontal="center" vertical="center" readingOrder="2"/>
    </xf>
    <xf numFmtId="10" fontId="7" fillId="20" borderId="39" xfId="0" applyNumberFormat="1" applyFont="1" applyFill="1" applyBorder="1" applyAlignment="1">
      <alignment horizontal="center" vertical="center"/>
    </xf>
    <xf numFmtId="0" fontId="7" fillId="20" borderId="39" xfId="0" applyFont="1" applyFill="1" applyBorder="1" applyAlignment="1">
      <alignment horizontal="center" vertical="center" wrapText="1"/>
    </xf>
    <xf numFmtId="3" fontId="7" fillId="20" borderId="40" xfId="0" applyNumberFormat="1" applyFont="1" applyFill="1" applyBorder="1" applyAlignment="1">
      <alignment horizontal="center" vertical="center" wrapText="1"/>
    </xf>
    <xf numFmtId="164" fontId="7" fillId="20" borderId="40" xfId="0" applyNumberFormat="1" applyFont="1" applyFill="1" applyBorder="1" applyAlignment="1">
      <alignment horizontal="center" vertical="center" wrapText="1"/>
    </xf>
    <xf numFmtId="10" fontId="7" fillId="20" borderId="39" xfId="1" applyNumberFormat="1" applyFont="1" applyFill="1" applyBorder="1" applyAlignment="1">
      <alignment horizontal="center" vertical="center"/>
    </xf>
    <xf numFmtId="3" fontId="6" fillId="20" borderId="39" xfId="0" applyNumberFormat="1" applyFont="1" applyFill="1" applyBorder="1" applyAlignment="1">
      <alignment horizontal="center" vertical="center"/>
    </xf>
    <xf numFmtId="3" fontId="19" fillId="20" borderId="49" xfId="2" applyNumberFormat="1" applyFont="1" applyFill="1" applyBorder="1" applyAlignment="1">
      <alignment horizontal="center" vertical="center"/>
    </xf>
    <xf numFmtId="0" fontId="7" fillId="20" borderId="50" xfId="3" applyFont="1" applyFill="1" applyBorder="1" applyAlignment="1">
      <alignment horizontal="center" vertical="center"/>
    </xf>
    <xf numFmtId="3" fontId="7" fillId="20" borderId="37" xfId="0" applyNumberFormat="1" applyFont="1" applyFill="1" applyBorder="1" applyAlignment="1">
      <alignment horizontal="center" vertical="center" wrapText="1"/>
    </xf>
    <xf numFmtId="0" fontId="13" fillId="20" borderId="16" xfId="0" applyFont="1" applyFill="1" applyBorder="1" applyAlignment="1">
      <alignment horizontal="center" vertical="center"/>
    </xf>
    <xf numFmtId="3" fontId="7" fillId="20" borderId="4" xfId="0" applyNumberFormat="1" applyFont="1" applyFill="1" applyBorder="1" applyAlignment="1">
      <alignment horizontal="center" vertical="center" wrapText="1"/>
    </xf>
    <xf numFmtId="164" fontId="7" fillId="20" borderId="4" xfId="0" applyNumberFormat="1" applyFont="1" applyFill="1" applyBorder="1" applyAlignment="1">
      <alignment horizontal="center" vertical="center" wrapText="1"/>
    </xf>
    <xf numFmtId="3" fontId="6" fillId="20" borderId="5" xfId="0" applyNumberFormat="1" applyFont="1" applyFill="1" applyBorder="1" applyAlignment="1">
      <alignment horizontal="center" vertical="center"/>
    </xf>
    <xf numFmtId="0" fontId="7" fillId="20" borderId="17" xfId="3" applyFont="1" applyFill="1" applyBorder="1" applyAlignment="1">
      <alignment horizontal="center" vertical="center"/>
    </xf>
    <xf numFmtId="0" fontId="7" fillId="20" borderId="38" xfId="0" applyFont="1" applyFill="1" applyBorder="1" applyAlignment="1">
      <alignment horizontal="center" vertical="center"/>
    </xf>
    <xf numFmtId="3" fontId="19" fillId="20" borderId="41" xfId="2" applyNumberFormat="1" applyFont="1" applyFill="1" applyBorder="1" applyAlignment="1">
      <alignment horizontal="center" vertical="center"/>
    </xf>
    <xf numFmtId="0" fontId="7" fillId="20" borderId="55" xfId="3" applyFont="1" applyFill="1" applyBorder="1" applyAlignment="1">
      <alignment horizontal="center" vertical="center"/>
    </xf>
    <xf numFmtId="3" fontId="19" fillId="20" borderId="4" xfId="2" applyNumberFormat="1" applyFont="1" applyFill="1" applyBorder="1" applyAlignment="1">
      <alignment horizontal="center" vertical="center"/>
    </xf>
    <xf numFmtId="3" fontId="19" fillId="20" borderId="5" xfId="2" applyNumberFormat="1" applyFont="1" applyFill="1" applyBorder="1" applyAlignment="1">
      <alignment horizontal="center" vertical="center"/>
    </xf>
    <xf numFmtId="3" fontId="7" fillId="20" borderId="36" xfId="0" applyNumberFormat="1" applyFont="1" applyFill="1" applyBorder="1" applyAlignment="1">
      <alignment horizontal="center" vertical="center" wrapText="1"/>
    </xf>
    <xf numFmtId="0" fontId="7" fillId="20" borderId="36" xfId="0" applyFont="1" applyFill="1" applyBorder="1" applyAlignment="1">
      <alignment horizontal="center" vertical="center"/>
    </xf>
    <xf numFmtId="164" fontId="7" fillId="20" borderId="36" xfId="0" applyNumberFormat="1" applyFont="1" applyFill="1" applyBorder="1" applyAlignment="1">
      <alignment horizontal="center" vertical="center"/>
    </xf>
    <xf numFmtId="3" fontId="7" fillId="20" borderId="36" xfId="0" applyNumberFormat="1" applyFont="1" applyFill="1" applyBorder="1" applyAlignment="1">
      <alignment horizontal="center" vertical="center" readingOrder="2"/>
    </xf>
    <xf numFmtId="10" fontId="7" fillId="20" borderId="36" xfId="0" applyNumberFormat="1" applyFont="1" applyFill="1" applyBorder="1" applyAlignment="1">
      <alignment horizontal="center" vertical="center"/>
    </xf>
    <xf numFmtId="0" fontId="7" fillId="20" borderId="36" xfId="0" applyFont="1" applyFill="1" applyBorder="1" applyAlignment="1">
      <alignment horizontal="center" vertical="center" wrapText="1"/>
    </xf>
    <xf numFmtId="164" fontId="7" fillId="20" borderId="36" xfId="0" applyNumberFormat="1" applyFont="1" applyFill="1" applyBorder="1" applyAlignment="1">
      <alignment horizontal="center" vertical="center" wrapText="1"/>
    </xf>
    <xf numFmtId="10" fontId="7" fillId="20" borderId="36" xfId="1" applyNumberFormat="1" applyFont="1" applyFill="1" applyBorder="1" applyAlignment="1">
      <alignment horizontal="center" vertical="center"/>
    </xf>
    <xf numFmtId="3" fontId="6" fillId="20" borderId="36" xfId="0" applyNumberFormat="1" applyFont="1" applyFill="1" applyBorder="1" applyAlignment="1">
      <alignment horizontal="center" vertical="center"/>
    </xf>
    <xf numFmtId="3" fontId="19" fillId="20" borderId="36" xfId="2" applyNumberFormat="1" applyFont="1" applyFill="1" applyBorder="1" applyAlignment="1">
      <alignment horizontal="center" vertical="center"/>
    </xf>
    <xf numFmtId="0" fontId="7" fillId="20" borderId="36" xfId="3" applyFont="1" applyFill="1" applyBorder="1" applyAlignment="1">
      <alignment horizontal="center" vertical="center"/>
    </xf>
    <xf numFmtId="3" fontId="7" fillId="20" borderId="16" xfId="0" applyNumberFormat="1" applyFont="1" applyFill="1" applyBorder="1" applyAlignment="1">
      <alignment horizontal="center" vertical="center" wrapText="1"/>
    </xf>
    <xf numFmtId="3" fontId="7" fillId="20" borderId="14" xfId="0" applyNumberFormat="1" applyFont="1" applyFill="1" applyBorder="1" applyAlignment="1">
      <alignment horizontal="center" vertical="center" wrapText="1"/>
    </xf>
    <xf numFmtId="0" fontId="7" fillId="20" borderId="14" xfId="0" applyNumberFormat="1" applyFont="1" applyFill="1" applyBorder="1" applyAlignment="1">
      <alignment horizontal="center" vertical="center" wrapText="1"/>
    </xf>
    <xf numFmtId="164" fontId="7" fillId="20" borderId="14" xfId="0" applyNumberFormat="1" applyFont="1" applyFill="1" applyBorder="1" applyAlignment="1">
      <alignment horizontal="center" vertical="center" wrapText="1"/>
    </xf>
    <xf numFmtId="3" fontId="19" fillId="20" borderId="14" xfId="2" applyNumberFormat="1" applyFont="1" applyFill="1" applyBorder="1" applyAlignment="1">
      <alignment horizontal="center" vertical="center"/>
    </xf>
    <xf numFmtId="0" fontId="7" fillId="20" borderId="14" xfId="3" applyFont="1" applyFill="1" applyBorder="1" applyAlignment="1">
      <alignment horizontal="center" vertical="center"/>
    </xf>
    <xf numFmtId="0" fontId="7" fillId="20" borderId="4" xfId="0" applyNumberFormat="1" applyFont="1" applyFill="1" applyBorder="1" applyAlignment="1">
      <alignment horizontal="center" vertical="center" wrapText="1"/>
    </xf>
    <xf numFmtId="0" fontId="7" fillId="20" borderId="4" xfId="3" applyFont="1" applyFill="1" applyBorder="1" applyAlignment="1">
      <alignment horizontal="center" vertical="center"/>
    </xf>
    <xf numFmtId="3" fontId="7" fillId="20" borderId="3" xfId="0" applyNumberFormat="1" applyFont="1" applyFill="1" applyBorder="1" applyAlignment="1">
      <alignment horizontal="center" vertical="center" wrapText="1"/>
    </xf>
    <xf numFmtId="0" fontId="7" fillId="20" borderId="3" xfId="0" applyNumberFormat="1" applyFont="1" applyFill="1" applyBorder="1" applyAlignment="1">
      <alignment horizontal="center" vertical="center" wrapText="1"/>
    </xf>
    <xf numFmtId="164" fontId="7" fillId="20" borderId="3" xfId="0" applyNumberFormat="1" applyFont="1" applyFill="1" applyBorder="1" applyAlignment="1">
      <alignment horizontal="center" vertical="center" wrapText="1"/>
    </xf>
    <xf numFmtId="3" fontId="19" fillId="20" borderId="3" xfId="2" applyNumberFormat="1" applyFont="1" applyFill="1" applyBorder="1" applyAlignment="1">
      <alignment horizontal="center" vertical="center"/>
    </xf>
    <xf numFmtId="0" fontId="7" fillId="20" borderId="3" xfId="3" applyFont="1" applyFill="1" applyBorder="1" applyAlignment="1">
      <alignment horizontal="center" vertical="center"/>
    </xf>
    <xf numFmtId="0" fontId="13" fillId="20" borderId="4" xfId="0" applyNumberFormat="1" applyFont="1" applyFill="1" applyBorder="1" applyAlignment="1">
      <alignment horizontal="center" vertical="center"/>
    </xf>
    <xf numFmtId="3" fontId="7" fillId="20" borderId="28" xfId="0" applyNumberFormat="1" applyFont="1" applyFill="1" applyBorder="1" applyAlignment="1">
      <alignment horizontal="center" vertical="center" wrapText="1"/>
    </xf>
    <xf numFmtId="1" fontId="7" fillId="20" borderId="29" xfId="0" applyNumberFormat="1" applyFont="1" applyFill="1" applyBorder="1" applyAlignment="1">
      <alignment horizontal="center" vertical="center" wrapText="1"/>
    </xf>
    <xf numFmtId="3" fontId="7" fillId="20" borderId="29" xfId="0" applyNumberFormat="1" applyFont="1" applyFill="1" applyBorder="1" applyAlignment="1">
      <alignment horizontal="center" vertical="center" wrapText="1"/>
    </xf>
    <xf numFmtId="164" fontId="7" fillId="20" borderId="29" xfId="0" applyNumberFormat="1" applyFont="1" applyFill="1" applyBorder="1" applyAlignment="1">
      <alignment horizontal="center" vertical="center" wrapText="1"/>
    </xf>
    <xf numFmtId="3" fontId="19" fillId="20" borderId="29" xfId="2" applyNumberFormat="1" applyFont="1" applyFill="1" applyBorder="1" applyAlignment="1">
      <alignment horizontal="center" vertical="center"/>
    </xf>
    <xf numFmtId="3" fontId="19" fillId="20" borderId="31" xfId="2" applyNumberFormat="1" applyFont="1" applyFill="1" applyBorder="1" applyAlignment="1">
      <alignment horizontal="center" vertical="center"/>
    </xf>
    <xf numFmtId="1" fontId="7" fillId="20" borderId="4" xfId="0" applyNumberFormat="1" applyFont="1" applyFill="1" applyBorder="1" applyAlignment="1">
      <alignment horizontal="center" vertical="center" wrapText="1"/>
    </xf>
    <xf numFmtId="1" fontId="7" fillId="20" borderId="14" xfId="0" applyNumberFormat="1" applyFont="1" applyFill="1" applyBorder="1" applyAlignment="1">
      <alignment horizontal="center" vertical="center" wrapText="1"/>
    </xf>
    <xf numFmtId="1" fontId="7" fillId="20" borderId="3" xfId="0" applyNumberFormat="1" applyFont="1" applyFill="1" applyBorder="1" applyAlignment="1">
      <alignment horizontal="center" vertical="center" wrapText="1"/>
    </xf>
    <xf numFmtId="0" fontId="7" fillId="20" borderId="36" xfId="3" applyFont="1" applyFill="1" applyBorder="1" applyAlignment="1">
      <alignment horizontal="center" vertical="center" wrapText="1"/>
    </xf>
    <xf numFmtId="0" fontId="7" fillId="20" borderId="28" xfId="0" applyFont="1" applyFill="1" applyBorder="1" applyAlignment="1">
      <alignment horizontal="center" vertical="center"/>
    </xf>
    <xf numFmtId="0" fontId="12" fillId="26" borderId="4" xfId="0" applyFont="1" applyFill="1" applyBorder="1" applyAlignment="1">
      <alignment horizontal="center" vertical="center" wrapText="1"/>
    </xf>
    <xf numFmtId="0" fontId="18" fillId="2" borderId="1" xfId="2" applyAlignment="1">
      <alignment horizontal="center" vertical="center" wrapText="1"/>
    </xf>
    <xf numFmtId="0" fontId="18" fillId="2" borderId="1" xfId="2" applyAlignment="1">
      <alignment horizontal="center" vertical="center" wrapText="1"/>
    </xf>
    <xf numFmtId="3" fontId="18" fillId="2" borderId="1" xfId="2" applyNumberFormat="1" applyAlignment="1">
      <alignment horizontal="center" vertical="center" wrapText="1"/>
    </xf>
    <xf numFmtId="0" fontId="7" fillId="20" borderId="0" xfId="0" applyFont="1" applyFill="1" applyAlignment="1">
      <alignment horizontal="center" vertical="center" wrapText="1"/>
    </xf>
    <xf numFmtId="0" fontId="18" fillId="23" borderId="1" xfId="2" applyFill="1" applyAlignment="1">
      <alignment horizontal="center" vertical="center" wrapText="1"/>
    </xf>
    <xf numFmtId="0" fontId="7" fillId="3" borderId="17" xfId="3" applyFont="1" applyBorder="1" applyAlignment="1">
      <alignment horizontal="center" vertical="center"/>
    </xf>
    <xf numFmtId="0" fontId="7" fillId="3" borderId="54" xfId="3" applyFont="1" applyBorder="1" applyAlignment="1">
      <alignment horizontal="center" vertical="center"/>
    </xf>
    <xf numFmtId="0" fontId="18" fillId="2" borderId="1" xfId="2" applyAlignment="1">
      <alignment horizontal="center" vertical="center" wrapText="1"/>
    </xf>
    <xf numFmtId="0" fontId="7" fillId="3" borderId="2" xfId="3" applyFont="1" applyAlignment="1">
      <alignment horizontal="center" vertical="center" wrapText="1"/>
    </xf>
    <xf numFmtId="0" fontId="7" fillId="3" borderId="2" xfId="3" applyFont="1" applyAlignment="1">
      <alignment vertical="center" wrapText="1"/>
    </xf>
    <xf numFmtId="0" fontId="18" fillId="2" borderId="1" xfId="2" applyAlignment="1">
      <alignment horizontal="center" vertical="center" wrapText="1"/>
    </xf>
    <xf numFmtId="0" fontId="18" fillId="0" borderId="1" xfId="2" applyFill="1" applyAlignment="1">
      <alignment horizontal="center" vertical="center" wrapText="1"/>
    </xf>
    <xf numFmtId="0" fontId="7" fillId="0" borderId="2" xfId="3" applyFont="1" applyFill="1" applyAlignment="1">
      <alignment horizontal="center" vertical="center" wrapText="1"/>
    </xf>
    <xf numFmtId="0" fontId="7" fillId="0" borderId="64" xfId="0" applyFont="1" applyFill="1" applyBorder="1" applyAlignment="1">
      <alignment vertical="center"/>
    </xf>
    <xf numFmtId="0" fontId="7" fillId="0" borderId="30" xfId="0" applyFont="1" applyFill="1" applyBorder="1" applyAlignment="1">
      <alignment vertical="center"/>
    </xf>
    <xf numFmtId="3" fontId="15" fillId="0" borderId="30" xfId="0" applyNumberFormat="1" applyFont="1" applyFill="1" applyBorder="1" applyAlignment="1">
      <alignment horizontal="center" vertical="center"/>
    </xf>
    <xf numFmtId="3" fontId="16" fillId="0" borderId="30" xfId="0" applyNumberFormat="1" applyFont="1" applyFill="1" applyBorder="1" applyAlignment="1">
      <alignment horizontal="center" vertical="center"/>
    </xf>
    <xf numFmtId="0" fontId="6" fillId="0" borderId="30" xfId="0" applyFont="1" applyFill="1" applyBorder="1" applyAlignment="1">
      <alignment horizontal="center" vertical="center"/>
    </xf>
    <xf numFmtId="0" fontId="5" fillId="0" borderId="30" xfId="0" applyFont="1" applyFill="1" applyBorder="1" applyAlignment="1">
      <alignment vertical="center"/>
    </xf>
    <xf numFmtId="0" fontId="7" fillId="0" borderId="30" xfId="0" applyFont="1" applyFill="1" applyBorder="1" applyAlignment="1">
      <alignment horizontal="center" vertical="center" wrapText="1"/>
    </xf>
    <xf numFmtId="9" fontId="5" fillId="0" borderId="30" xfId="1" applyFont="1" applyFill="1" applyBorder="1" applyAlignment="1">
      <alignment vertical="center"/>
    </xf>
    <xf numFmtId="3" fontId="7" fillId="0" borderId="30" xfId="0" applyNumberFormat="1" applyFont="1" applyFill="1" applyBorder="1" applyAlignment="1">
      <alignment horizontal="center" vertical="center" wrapText="1"/>
    </xf>
    <xf numFmtId="3" fontId="6" fillId="0" borderId="30" xfId="0" applyNumberFormat="1" applyFont="1" applyFill="1" applyBorder="1" applyAlignment="1">
      <alignment horizontal="center" vertical="center"/>
    </xf>
    <xf numFmtId="3" fontId="19" fillId="0" borderId="30" xfId="2" applyNumberFormat="1" applyFont="1" applyFill="1" applyBorder="1" applyAlignment="1">
      <alignment horizontal="center" vertical="center"/>
    </xf>
    <xf numFmtId="0" fontId="7" fillId="0" borderId="30" xfId="3" applyFont="1" applyFill="1" applyBorder="1" applyAlignment="1">
      <alignment horizontal="center" vertical="center"/>
    </xf>
    <xf numFmtId="0" fontId="7" fillId="0" borderId="41" xfId="0" applyFont="1" applyFill="1" applyBorder="1" applyAlignment="1">
      <alignment horizontal="center" vertical="center"/>
    </xf>
    <xf numFmtId="0" fontId="18" fillId="0" borderId="65" xfId="2" applyFill="1" applyBorder="1" applyAlignment="1">
      <alignment horizontal="center" vertical="center" wrapText="1"/>
    </xf>
    <xf numFmtId="0" fontId="7" fillId="0" borderId="46" xfId="3" applyFont="1" applyFill="1" applyBorder="1" applyAlignment="1">
      <alignment horizontal="center" vertical="center" wrapText="1"/>
    </xf>
    <xf numFmtId="0" fontId="9" fillId="18" borderId="26" xfId="0" applyFont="1" applyFill="1" applyBorder="1" applyAlignment="1">
      <alignment vertical="center" textRotation="90"/>
    </xf>
    <xf numFmtId="0" fontId="12" fillId="4" borderId="4" xfId="0" applyFont="1" applyFill="1" applyBorder="1" applyAlignment="1">
      <alignment horizontal="center" vertical="center" wrapText="1"/>
    </xf>
    <xf numFmtId="164" fontId="12" fillId="5" borderId="4" xfId="0" applyNumberFormat="1" applyFont="1" applyFill="1" applyBorder="1" applyAlignment="1">
      <alignment horizontal="center" vertical="center" wrapText="1"/>
    </xf>
    <xf numFmtId="164" fontId="12" fillId="6" borderId="4" xfId="0" applyNumberFormat="1" applyFont="1" applyFill="1" applyBorder="1" applyAlignment="1">
      <alignment horizontal="center" vertical="center" wrapText="1"/>
    </xf>
    <xf numFmtId="164" fontId="12" fillId="7" borderId="4" xfId="0" applyNumberFormat="1" applyFont="1" applyFill="1" applyBorder="1" applyAlignment="1">
      <alignment horizontal="center" vertical="center" wrapText="1"/>
    </xf>
    <xf numFmtId="164" fontId="7" fillId="8" borderId="4" xfId="0" applyNumberFormat="1" applyFont="1" applyFill="1" applyBorder="1" applyAlignment="1">
      <alignment horizontal="center" vertical="center" wrapText="1"/>
    </xf>
    <xf numFmtId="164" fontId="12" fillId="9" borderId="4" xfId="0" applyNumberFormat="1" applyFont="1" applyFill="1" applyBorder="1" applyAlignment="1">
      <alignment horizontal="center" vertical="center" wrapText="1"/>
    </xf>
    <xf numFmtId="164" fontId="7" fillId="10" borderId="4" xfId="0" applyNumberFormat="1" applyFont="1" applyFill="1" applyBorder="1" applyAlignment="1">
      <alignment horizontal="center" vertical="center" wrapText="1"/>
    </xf>
    <xf numFmtId="3" fontId="6" fillId="10" borderId="4" xfId="0" applyNumberFormat="1" applyFont="1" applyFill="1" applyBorder="1" applyAlignment="1">
      <alignment horizontal="center" vertical="center"/>
    </xf>
    <xf numFmtId="0" fontId="12" fillId="23" borderId="4" xfId="0" applyFont="1" applyFill="1" applyBorder="1" applyAlignment="1">
      <alignment horizontal="center" vertical="center" wrapText="1"/>
    </xf>
    <xf numFmtId="3" fontId="6" fillId="26" borderId="4" xfId="0" applyNumberFormat="1" applyFont="1" applyFill="1" applyBorder="1" applyAlignment="1">
      <alignment horizontal="center" vertical="center" wrapText="1"/>
    </xf>
    <xf numFmtId="3" fontId="19" fillId="2" borderId="4" xfId="2" applyNumberFormat="1" applyFont="1" applyBorder="1" applyAlignment="1">
      <alignment horizontal="center" vertical="center" wrapText="1"/>
    </xf>
    <xf numFmtId="0" fontId="7" fillId="3" borderId="4" xfId="3" applyFont="1" applyBorder="1" applyAlignment="1">
      <alignment horizontal="center" vertical="center" wrapText="1"/>
    </xf>
    <xf numFmtId="0" fontId="18" fillId="2" borderId="4" xfId="2" applyBorder="1" applyAlignment="1">
      <alignment horizontal="center" vertical="center" wrapText="1"/>
    </xf>
    <xf numFmtId="0" fontId="7" fillId="27" borderId="4" xfId="3" applyFont="1" applyFill="1" applyBorder="1" applyAlignment="1">
      <alignment horizontal="center" vertical="center" wrapText="1"/>
    </xf>
    <xf numFmtId="0" fontId="18" fillId="27" borderId="4" xfId="2" applyFill="1" applyBorder="1" applyAlignment="1">
      <alignment horizontal="center" vertical="center" wrapText="1"/>
    </xf>
    <xf numFmtId="0" fontId="7" fillId="27" borderId="4" xfId="0" applyFont="1" applyFill="1" applyBorder="1" applyAlignment="1">
      <alignment horizontal="center" vertical="center" wrapText="1"/>
    </xf>
    <xf numFmtId="0" fontId="18" fillId="2" borderId="66" xfId="2" applyBorder="1" applyAlignment="1">
      <alignment horizontal="center" vertical="center" wrapText="1"/>
    </xf>
    <xf numFmtId="3" fontId="18" fillId="2" borderId="67" xfId="2" applyNumberFormat="1" applyBorder="1" applyAlignment="1">
      <alignment horizontal="center" vertical="center" wrapText="1"/>
    </xf>
    <xf numFmtId="0" fontId="18" fillId="2" borderId="67" xfId="2" applyBorder="1" applyAlignment="1">
      <alignment horizontal="center" vertical="center" wrapText="1"/>
    </xf>
    <xf numFmtId="0" fontId="7" fillId="0" borderId="47" xfId="3" applyFont="1" applyFill="1" applyBorder="1" applyAlignment="1">
      <alignment horizontal="center" vertical="center" wrapText="1"/>
    </xf>
    <xf numFmtId="0" fontId="18" fillId="0" borderId="68" xfId="2" applyFill="1" applyBorder="1" applyAlignment="1">
      <alignment horizontal="center" vertical="center" wrapText="1"/>
    </xf>
    <xf numFmtId="0" fontId="18" fillId="21" borderId="4" xfId="2" applyFill="1" applyBorder="1" applyAlignment="1">
      <alignment horizontal="center" vertical="center" wrapText="1"/>
    </xf>
    <xf numFmtId="0" fontId="7" fillId="0" borderId="0" xfId="3" applyFont="1" applyFill="1" applyBorder="1" applyAlignment="1">
      <alignment horizontal="center" vertical="center" wrapText="1"/>
    </xf>
    <xf numFmtId="10" fontId="7" fillId="26" borderId="57" xfId="1" applyNumberFormat="1" applyFont="1" applyFill="1" applyBorder="1" applyAlignment="1">
      <alignment horizontal="center" vertical="center"/>
    </xf>
    <xf numFmtId="0" fontId="18" fillId="0" borderId="0" xfId="2" applyFill="1" applyBorder="1" applyAlignment="1">
      <alignment horizontal="center" vertical="center" wrapText="1"/>
    </xf>
    <xf numFmtId="3" fontId="18" fillId="2" borderId="4" xfId="2" applyNumberFormat="1" applyBorder="1" applyAlignment="1">
      <alignment horizontal="center" vertical="center" wrapText="1"/>
    </xf>
    <xf numFmtId="3" fontId="18" fillId="2" borderId="4" xfId="2" applyNumberFormat="1" applyBorder="1" applyAlignment="1">
      <alignment horizontal="center" vertical="center" textRotation="90" wrapText="1"/>
    </xf>
    <xf numFmtId="0" fontId="7" fillId="21" borderId="4" xfId="3" applyFont="1" applyFill="1" applyBorder="1" applyAlignment="1">
      <alignment horizontal="center" vertical="center" wrapText="1"/>
    </xf>
    <xf numFmtId="0" fontId="7" fillId="21" borderId="4" xfId="0" applyFont="1" applyFill="1" applyBorder="1" applyAlignment="1">
      <alignment horizontal="center" vertical="center"/>
    </xf>
    <xf numFmtId="3" fontId="6" fillId="21" borderId="4" xfId="0" applyNumberFormat="1" applyFont="1" applyFill="1" applyBorder="1" applyAlignment="1">
      <alignment horizontal="center" vertical="center"/>
    </xf>
    <xf numFmtId="0" fontId="7" fillId="21" borderId="4" xfId="0" applyFont="1" applyFill="1" applyBorder="1" applyAlignment="1">
      <alignment horizontal="center" vertical="center" wrapText="1"/>
    </xf>
    <xf numFmtId="0" fontId="18" fillId="2" borderId="69" xfId="2" applyBorder="1" applyAlignment="1">
      <alignment horizontal="center" vertical="center" wrapText="1"/>
    </xf>
    <xf numFmtId="0" fontId="18" fillId="2" borderId="70" xfId="2" applyBorder="1" applyAlignment="1">
      <alignment horizontal="center" vertical="center" wrapText="1"/>
    </xf>
    <xf numFmtId="3" fontId="18" fillId="2" borderId="71" xfId="2" applyNumberFormat="1" applyBorder="1" applyAlignment="1">
      <alignment horizontal="center" vertical="center" wrapText="1"/>
    </xf>
    <xf numFmtId="3" fontId="18" fillId="2" borderId="72" xfId="2" applyNumberFormat="1" applyBorder="1" applyAlignment="1">
      <alignment horizontal="center" vertical="center" wrapText="1"/>
    </xf>
    <xf numFmtId="3" fontId="18" fillId="2" borderId="67" xfId="2" applyNumberFormat="1" applyBorder="1" applyAlignment="1">
      <alignment horizontal="center" vertical="center" textRotation="90"/>
    </xf>
    <xf numFmtId="0" fontId="18" fillId="2" borderId="73" xfId="2" applyBorder="1" applyAlignment="1">
      <alignment horizontal="center" vertical="center" wrapText="1"/>
    </xf>
    <xf numFmtId="0" fontId="18" fillId="2" borderId="3" xfId="2" applyBorder="1" applyAlignment="1">
      <alignment horizontal="center" vertical="center" wrapText="1"/>
    </xf>
    <xf numFmtId="0" fontId="7" fillId="3" borderId="3" xfId="3" applyFont="1" applyBorder="1" applyAlignment="1">
      <alignment horizontal="center" vertical="center" wrapText="1"/>
    </xf>
    <xf numFmtId="0" fontId="18" fillId="21" borderId="3" xfId="2" applyFill="1" applyBorder="1" applyAlignment="1">
      <alignment horizontal="center" vertical="center" wrapText="1"/>
    </xf>
    <xf numFmtId="0" fontId="7" fillId="21" borderId="3" xfId="3" applyFont="1" applyFill="1" applyBorder="1" applyAlignment="1">
      <alignment horizontal="center" vertical="center" wrapText="1"/>
    </xf>
    <xf numFmtId="0" fontId="7" fillId="21" borderId="3" xfId="0" applyFont="1" applyFill="1" applyBorder="1" applyAlignment="1">
      <alignment horizontal="center" vertical="center"/>
    </xf>
    <xf numFmtId="0" fontId="7" fillId="21" borderId="3" xfId="0" applyFont="1" applyFill="1" applyBorder="1" applyAlignment="1">
      <alignment horizontal="center" vertical="center" wrapText="1"/>
    </xf>
    <xf numFmtId="0" fontId="18" fillId="2" borderId="29" xfId="2" applyBorder="1" applyAlignment="1">
      <alignment horizontal="center" vertical="center" wrapText="1"/>
    </xf>
    <xf numFmtId="0" fontId="7" fillId="3" borderId="29" xfId="3" applyFont="1" applyBorder="1" applyAlignment="1">
      <alignment horizontal="center" vertical="center" wrapText="1"/>
    </xf>
    <xf numFmtId="0" fontId="7" fillId="21" borderId="29" xfId="0" applyFont="1" applyFill="1" applyBorder="1" applyAlignment="1">
      <alignment horizontal="center" vertical="center" wrapText="1"/>
    </xf>
    <xf numFmtId="0" fontId="18" fillId="21" borderId="29" xfId="2" applyFill="1" applyBorder="1" applyAlignment="1">
      <alignment horizontal="center" vertical="center" wrapText="1"/>
    </xf>
    <xf numFmtId="0" fontId="18" fillId="2" borderId="74" xfId="2" applyBorder="1" applyAlignment="1">
      <alignment horizontal="center" vertical="center" wrapText="1"/>
    </xf>
    <xf numFmtId="0" fontId="18" fillId="23" borderId="73" xfId="2" applyFill="1" applyBorder="1" applyAlignment="1">
      <alignment horizontal="center" vertical="center" wrapText="1"/>
    </xf>
    <xf numFmtId="0" fontId="18" fillId="23" borderId="3" xfId="2" applyFill="1" applyBorder="1" applyAlignment="1">
      <alignment horizontal="center" vertical="center" wrapText="1"/>
    </xf>
    <xf numFmtId="0" fontId="7" fillId="21" borderId="53" xfId="0" applyFont="1" applyFill="1" applyBorder="1" applyAlignment="1">
      <alignment horizontal="center" vertical="center" wrapText="1"/>
    </xf>
    <xf numFmtId="3" fontId="6" fillId="21" borderId="29" xfId="0" applyNumberFormat="1" applyFont="1" applyFill="1" applyBorder="1" applyAlignment="1">
      <alignment horizontal="center" vertical="center"/>
    </xf>
    <xf numFmtId="3" fontId="18" fillId="2" borderId="74" xfId="2" applyNumberFormat="1" applyBorder="1" applyAlignment="1">
      <alignment horizontal="center" vertical="center" wrapText="1"/>
    </xf>
    <xf numFmtId="3" fontId="18" fillId="2" borderId="29" xfId="2" applyNumberFormat="1" applyBorder="1" applyAlignment="1">
      <alignment horizontal="center" vertical="center" wrapText="1"/>
    </xf>
    <xf numFmtId="3" fontId="18" fillId="2" borderId="73" xfId="2" applyNumberFormat="1" applyBorder="1" applyAlignment="1">
      <alignment horizontal="center" vertical="center" wrapText="1"/>
    </xf>
    <xf numFmtId="3" fontId="18" fillId="2" borderId="3" xfId="2" applyNumberFormat="1" applyBorder="1" applyAlignment="1">
      <alignment horizontal="center" vertical="center" wrapText="1"/>
    </xf>
    <xf numFmtId="3" fontId="18" fillId="2" borderId="29" xfId="2" applyNumberFormat="1" applyBorder="1" applyAlignment="1">
      <alignment horizontal="center" vertical="center" textRotation="90" wrapText="1"/>
    </xf>
    <xf numFmtId="3" fontId="18" fillId="2" borderId="75" xfId="2" applyNumberFormat="1" applyBorder="1" applyAlignment="1">
      <alignment horizontal="center" vertical="center" wrapText="1"/>
    </xf>
    <xf numFmtId="3" fontId="6" fillId="21" borderId="3" xfId="0" applyNumberFormat="1" applyFont="1" applyFill="1" applyBorder="1" applyAlignment="1">
      <alignment horizontal="center" vertical="center"/>
    </xf>
    <xf numFmtId="0" fontId="18" fillId="2" borderId="37" xfId="2" applyBorder="1" applyAlignment="1">
      <alignment horizontal="center" vertical="center" wrapText="1"/>
    </xf>
    <xf numFmtId="0" fontId="18" fillId="2" borderId="16" xfId="2" applyBorder="1" applyAlignment="1">
      <alignment horizontal="center" vertical="center" wrapText="1"/>
    </xf>
    <xf numFmtId="0" fontId="18" fillId="2" borderId="8" xfId="2" applyBorder="1" applyAlignment="1">
      <alignment horizontal="center" vertical="center" wrapText="1"/>
    </xf>
    <xf numFmtId="0" fontId="18" fillId="2" borderId="9" xfId="2" applyBorder="1" applyAlignment="1">
      <alignment horizontal="center" vertical="center" wrapText="1"/>
    </xf>
    <xf numFmtId="0" fontId="18" fillId="23" borderId="76" xfId="2" applyFill="1" applyBorder="1" applyAlignment="1">
      <alignment horizontal="center" vertical="center" wrapText="1"/>
    </xf>
    <xf numFmtId="0" fontId="18" fillId="2" borderId="77" xfId="2" applyBorder="1" applyAlignment="1">
      <alignment horizontal="center" vertical="center" wrapText="1"/>
    </xf>
    <xf numFmtId="0" fontId="18" fillId="23" borderId="75" xfId="2" applyFill="1" applyBorder="1" applyAlignment="1">
      <alignment horizontal="center" vertical="center" wrapText="1"/>
    </xf>
    <xf numFmtId="0" fontId="18" fillId="2" borderId="28" xfId="2" applyBorder="1" applyAlignment="1">
      <alignment horizontal="center" vertical="center" wrapText="1"/>
    </xf>
    <xf numFmtId="0" fontId="18" fillId="2" borderId="78" xfId="2" applyBorder="1" applyAlignment="1">
      <alignment horizontal="center" vertical="center" wrapText="1"/>
    </xf>
    <xf numFmtId="0" fontId="18" fillId="2" borderId="74" xfId="2" applyFill="1" applyBorder="1" applyAlignment="1">
      <alignment horizontal="center" vertical="center" wrapText="1"/>
    </xf>
    <xf numFmtId="0" fontId="18" fillId="2" borderId="29" xfId="2" applyFill="1" applyBorder="1" applyAlignment="1">
      <alignment horizontal="center" vertical="center" wrapText="1"/>
    </xf>
    <xf numFmtId="9" fontId="7" fillId="21" borderId="29" xfId="0" applyNumberFormat="1" applyFont="1" applyFill="1" applyBorder="1" applyAlignment="1">
      <alignment horizontal="center" vertical="center"/>
    </xf>
    <xf numFmtId="9" fontId="7" fillId="21" borderId="3" xfId="0" applyNumberFormat="1" applyFont="1" applyFill="1" applyBorder="1" applyAlignment="1">
      <alignment horizontal="center" vertical="center"/>
    </xf>
    <xf numFmtId="0" fontId="18" fillId="2" borderId="79" xfId="2" applyBorder="1" applyAlignment="1">
      <alignment horizontal="center" vertical="center" wrapText="1"/>
    </xf>
    <xf numFmtId="3" fontId="18" fillId="2" borderId="67" xfId="2" applyNumberFormat="1" applyBorder="1" applyAlignment="1">
      <alignment horizontal="center" vertical="center"/>
    </xf>
    <xf numFmtId="0" fontId="7" fillId="21" borderId="3" xfId="0" applyFont="1" applyFill="1" applyBorder="1" applyAlignment="1">
      <alignment horizontal="center" vertical="justify"/>
    </xf>
    <xf numFmtId="0" fontId="12" fillId="4" borderId="26"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2" fillId="4" borderId="36" xfId="0" applyFont="1" applyFill="1" applyBorder="1" applyAlignment="1">
      <alignment horizontal="center" vertical="center" wrapText="1"/>
    </xf>
    <xf numFmtId="164" fontId="12" fillId="5" borderId="36" xfId="0" applyNumberFormat="1" applyFont="1" applyFill="1" applyBorder="1" applyAlignment="1">
      <alignment horizontal="center" vertical="center" wrapText="1"/>
    </xf>
    <xf numFmtId="164" fontId="12" fillId="6" borderId="0" xfId="0" applyNumberFormat="1" applyFont="1" applyFill="1" applyBorder="1" applyAlignment="1">
      <alignment horizontal="center" vertical="center" wrapText="1"/>
    </xf>
    <xf numFmtId="164" fontId="12" fillId="7" borderId="0" xfId="0" applyNumberFormat="1" applyFont="1" applyFill="1" applyBorder="1" applyAlignment="1">
      <alignment horizontal="center" vertical="center" wrapText="1"/>
    </xf>
    <xf numFmtId="164" fontId="7" fillId="8" borderId="0" xfId="0" applyNumberFormat="1" applyFont="1" applyFill="1" applyBorder="1" applyAlignment="1">
      <alignment horizontal="center" vertical="center" wrapText="1"/>
    </xf>
    <xf numFmtId="164" fontId="12" fillId="9" borderId="0" xfId="0" applyNumberFormat="1" applyFont="1" applyFill="1" applyBorder="1" applyAlignment="1">
      <alignment horizontal="center" vertical="center" wrapText="1"/>
    </xf>
    <xf numFmtId="164" fontId="7" fillId="10" borderId="0" xfId="0" applyNumberFormat="1" applyFont="1" applyFill="1" applyBorder="1" applyAlignment="1">
      <alignment horizontal="center" vertical="center" wrapText="1"/>
    </xf>
    <xf numFmtId="3" fontId="6" fillId="10" borderId="0" xfId="0" applyNumberFormat="1" applyFont="1" applyFill="1" applyBorder="1" applyAlignment="1">
      <alignment horizontal="center" vertical="center"/>
    </xf>
    <xf numFmtId="0" fontId="6" fillId="11" borderId="36" xfId="0" applyFont="1" applyFill="1" applyBorder="1" applyAlignment="1">
      <alignment horizontal="center" vertical="center" wrapText="1"/>
    </xf>
    <xf numFmtId="3" fontId="6" fillId="11" borderId="36" xfId="0" applyNumberFormat="1" applyFont="1" applyFill="1" applyBorder="1" applyAlignment="1">
      <alignment horizontal="center" vertical="center" wrapText="1"/>
    </xf>
    <xf numFmtId="164" fontId="7" fillId="11" borderId="36" xfId="0" applyNumberFormat="1" applyFont="1" applyFill="1" applyBorder="1" applyAlignment="1">
      <alignment horizontal="center" vertical="center" wrapText="1"/>
    </xf>
    <xf numFmtId="0" fontId="12" fillId="19" borderId="80" xfId="0" applyFont="1" applyFill="1" applyBorder="1" applyAlignment="1">
      <alignment horizontal="center" vertical="center" wrapText="1"/>
    </xf>
    <xf numFmtId="3" fontId="7" fillId="25" borderId="80" xfId="0" applyNumberFormat="1" applyFont="1" applyFill="1" applyBorder="1" applyAlignment="1">
      <alignment horizontal="center" vertical="center" wrapText="1"/>
    </xf>
    <xf numFmtId="0" fontId="12" fillId="18" borderId="36" xfId="0" applyFont="1" applyFill="1" applyBorder="1" applyAlignment="1">
      <alignment horizontal="center" vertical="center" wrapText="1"/>
    </xf>
    <xf numFmtId="0" fontId="12" fillId="18" borderId="80" xfId="0" applyFont="1" applyFill="1" applyBorder="1" applyAlignment="1">
      <alignment horizontal="center" vertical="center" wrapText="1"/>
    </xf>
    <xf numFmtId="0" fontId="12" fillId="23" borderId="80" xfId="0" applyFont="1" applyFill="1" applyBorder="1" applyAlignment="1">
      <alignment horizontal="center" vertical="center" wrapText="1"/>
    </xf>
    <xf numFmtId="3" fontId="6" fillId="26" borderId="36" xfId="0" applyNumberFormat="1" applyFont="1" applyFill="1" applyBorder="1" applyAlignment="1">
      <alignment horizontal="center" vertical="center" wrapText="1"/>
    </xf>
    <xf numFmtId="0" fontId="12" fillId="26" borderId="36" xfId="0" applyFont="1" applyFill="1" applyBorder="1" applyAlignment="1">
      <alignment horizontal="center" vertical="center" wrapText="1"/>
    </xf>
    <xf numFmtId="3" fontId="19" fillId="2" borderId="0" xfId="2" applyNumberFormat="1" applyFont="1" applyBorder="1" applyAlignment="1">
      <alignment horizontal="center" vertical="center" wrapText="1"/>
    </xf>
    <xf numFmtId="0" fontId="7" fillId="3" borderId="0" xfId="3" applyFont="1" applyBorder="1" applyAlignment="1">
      <alignment horizontal="center" vertical="center" wrapText="1"/>
    </xf>
    <xf numFmtId="0" fontId="18" fillId="2" borderId="0" xfId="2" applyBorder="1" applyAlignment="1">
      <alignment horizontal="center" vertical="center" wrapText="1"/>
    </xf>
    <xf numFmtId="0" fontId="7" fillId="27" borderId="3" xfId="3" applyFont="1" applyFill="1" applyBorder="1" applyAlignment="1">
      <alignment horizontal="center" vertical="center" wrapText="1"/>
    </xf>
    <xf numFmtId="0" fontId="7" fillId="12" borderId="3" xfId="3" applyFont="1" applyFill="1" applyBorder="1" applyAlignment="1">
      <alignment horizontal="center" vertical="center" wrapText="1"/>
    </xf>
    <xf numFmtId="0" fontId="7" fillId="12" borderId="3" xfId="0" applyFont="1" applyFill="1" applyBorder="1" applyAlignment="1">
      <alignment horizontal="center" vertical="center" wrapText="1"/>
    </xf>
    <xf numFmtId="49" fontId="18" fillId="12" borderId="3" xfId="2" applyNumberFormat="1" applyFill="1" applyBorder="1" applyAlignment="1">
      <alignment horizontal="center" vertical="center" wrapText="1"/>
    </xf>
    <xf numFmtId="0" fontId="3"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3" fontId="12" fillId="0" borderId="4"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horizontal="center" vertical="center"/>
    </xf>
    <xf numFmtId="3" fontId="7" fillId="0" borderId="4" xfId="0" applyNumberFormat="1" applyFont="1" applyFill="1" applyBorder="1" applyAlignment="1">
      <alignment horizontal="center" vertical="center" wrapText="1"/>
    </xf>
    <xf numFmtId="0" fontId="0" fillId="0" borderId="4" xfId="0" applyFill="1" applyBorder="1"/>
    <xf numFmtId="0" fontId="3" fillId="0" borderId="4" xfId="0" applyFont="1" applyFill="1" applyBorder="1" applyAlignment="1">
      <alignment horizontal="center" vertical="center" textRotation="90" wrapText="1"/>
    </xf>
    <xf numFmtId="3" fontId="7" fillId="0" borderId="4" xfId="0" applyNumberFormat="1" applyFont="1" applyFill="1" applyBorder="1" applyAlignment="1">
      <alignment horizontal="center" vertical="center" wrapText="1" readingOrder="2"/>
    </xf>
    <xf numFmtId="3" fontId="12" fillId="0" borderId="8" xfId="0" applyNumberFormat="1" applyFont="1" applyFill="1" applyBorder="1" applyAlignment="1">
      <alignment horizontal="center" vertical="center" wrapText="1"/>
    </xf>
    <xf numFmtId="0" fontId="0" fillId="0" borderId="0" xfId="0" applyFill="1"/>
    <xf numFmtId="0" fontId="7" fillId="0" borderId="4" xfId="0" applyFont="1" applyFill="1" applyBorder="1" applyAlignment="1">
      <alignment vertical="center"/>
    </xf>
    <xf numFmtId="3" fontId="15" fillId="0" borderId="4" xfId="0" applyNumberFormat="1" applyFont="1" applyFill="1" applyBorder="1" applyAlignment="1">
      <alignment horizontal="center" vertical="center"/>
    </xf>
    <xf numFmtId="3" fontId="16" fillId="0" borderId="4" xfId="0" applyNumberFormat="1" applyFont="1" applyFill="1" applyBorder="1" applyAlignment="1">
      <alignment horizontal="center" vertical="center"/>
    </xf>
    <xf numFmtId="0" fontId="6" fillId="0" borderId="4" xfId="0" applyFont="1" applyFill="1" applyBorder="1" applyAlignment="1">
      <alignment horizontal="center" vertical="center"/>
    </xf>
    <xf numFmtId="3" fontId="6" fillId="0" borderId="4" xfId="0" applyNumberFormat="1" applyFont="1" applyFill="1" applyBorder="1" applyAlignment="1">
      <alignment horizontal="center" vertical="center"/>
    </xf>
    <xf numFmtId="0" fontId="13" fillId="0" borderId="4" xfId="0" applyFont="1" applyFill="1" applyBorder="1" applyAlignment="1">
      <alignment horizontal="center" vertical="center"/>
    </xf>
    <xf numFmtId="1" fontId="13" fillId="0" borderId="4" xfId="0" applyNumberFormat="1" applyFont="1" applyFill="1" applyBorder="1" applyAlignment="1">
      <alignment horizontal="center" vertical="center"/>
    </xf>
    <xf numFmtId="0" fontId="7" fillId="0" borderId="4"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xf>
    <xf numFmtId="1" fontId="7" fillId="0" borderId="4"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0" fontId="9" fillId="0" borderId="4" xfId="0" applyFont="1" applyFill="1" applyBorder="1" applyAlignment="1">
      <alignment vertical="center" textRotation="90"/>
    </xf>
    <xf numFmtId="0" fontId="13" fillId="0" borderId="4" xfId="0" applyFont="1" applyFill="1" applyBorder="1" applyAlignment="1">
      <alignment horizontal="center" vertical="center" wrapText="1"/>
    </xf>
    <xf numFmtId="3" fontId="17" fillId="0" borderId="4" xfId="0" applyNumberFormat="1" applyFont="1" applyFill="1" applyBorder="1" applyAlignment="1">
      <alignment horizontal="center" vertical="center" wrapText="1"/>
    </xf>
    <xf numFmtId="0" fontId="0" fillId="0" borderId="0" xfId="0" applyAlignment="1">
      <alignment horizontal="center" vertical="center"/>
    </xf>
    <xf numFmtId="0" fontId="3" fillId="0" borderId="4" xfId="0" applyFont="1" applyFill="1" applyBorder="1" applyAlignment="1">
      <alignment horizontal="center" vertical="center" textRotation="90" wrapText="1"/>
    </xf>
    <xf numFmtId="0" fontId="7" fillId="21" borderId="39" xfId="0" applyFont="1" applyFill="1" applyBorder="1" applyAlignment="1">
      <alignment horizontal="center" vertical="center"/>
    </xf>
    <xf numFmtId="0" fontId="7" fillId="21" borderId="36" xfId="0" applyFont="1" applyFill="1" applyBorder="1" applyAlignment="1">
      <alignment horizontal="center" vertical="center"/>
    </xf>
    <xf numFmtId="0" fontId="7" fillId="21" borderId="14" xfId="0" applyFont="1" applyFill="1" applyBorder="1" applyAlignment="1">
      <alignment horizontal="center" vertical="center"/>
    </xf>
    <xf numFmtId="0" fontId="7" fillId="21" borderId="57" xfId="0" applyFont="1" applyFill="1" applyBorder="1" applyAlignment="1">
      <alignment horizontal="center" vertical="center"/>
    </xf>
    <xf numFmtId="0" fontId="7" fillId="21" borderId="39" xfId="0" applyFont="1" applyFill="1" applyBorder="1" applyAlignment="1">
      <alignment horizontal="center" vertical="center" wrapText="1"/>
    </xf>
    <xf numFmtId="0" fontId="7" fillId="21" borderId="36" xfId="0" applyFont="1" applyFill="1" applyBorder="1" applyAlignment="1">
      <alignment horizontal="center" vertical="center" wrapText="1"/>
    </xf>
    <xf numFmtId="0" fontId="7" fillId="21" borderId="57" xfId="0" applyFont="1" applyFill="1" applyBorder="1" applyAlignment="1">
      <alignment horizontal="center" vertical="center" wrapText="1"/>
    </xf>
    <xf numFmtId="0" fontId="7" fillId="21" borderId="14" xfId="0" applyFont="1" applyFill="1" applyBorder="1" applyAlignment="1">
      <alignment horizontal="center" vertical="center" wrapText="1"/>
    </xf>
    <xf numFmtId="0" fontId="7" fillId="21" borderId="39" xfId="3" applyFont="1" applyFill="1" applyBorder="1" applyAlignment="1">
      <alignment horizontal="center" vertical="center" wrapText="1"/>
    </xf>
    <xf numFmtId="0" fontId="7" fillId="21" borderId="36" xfId="3" applyFont="1" applyFill="1" applyBorder="1" applyAlignment="1">
      <alignment horizontal="center" vertical="center" wrapText="1"/>
    </xf>
    <xf numFmtId="0" fontId="7" fillId="21" borderId="14" xfId="3" applyFont="1" applyFill="1" applyBorder="1" applyAlignment="1">
      <alignment horizontal="center" vertical="center" wrapText="1"/>
    </xf>
    <xf numFmtId="0" fontId="7" fillId="21" borderId="57" xfId="3" applyFont="1" applyFill="1" applyBorder="1" applyAlignment="1">
      <alignment horizontal="center" vertical="center" wrapText="1"/>
    </xf>
    <xf numFmtId="0" fontId="7" fillId="3" borderId="81" xfId="3" applyFont="1" applyBorder="1" applyAlignment="1">
      <alignment horizontal="center" vertical="center" wrapText="1"/>
    </xf>
    <xf numFmtId="0" fontId="7" fillId="3" borderId="82" xfId="3" applyFont="1" applyBorder="1" applyAlignment="1">
      <alignment horizontal="center" vertical="center" wrapText="1"/>
    </xf>
    <xf numFmtId="0" fontId="7" fillId="3" borderId="83" xfId="3" applyFont="1" applyBorder="1" applyAlignment="1">
      <alignment horizontal="center" vertical="center" wrapText="1"/>
    </xf>
    <xf numFmtId="0" fontId="18" fillId="21" borderId="39" xfId="2" applyFill="1" applyBorder="1" applyAlignment="1">
      <alignment horizontal="center" vertical="center" wrapText="1"/>
    </xf>
    <xf numFmtId="0" fontId="18" fillId="21" borderId="36" xfId="2" applyFill="1" applyBorder="1" applyAlignment="1">
      <alignment horizontal="center" vertical="center" wrapText="1"/>
    </xf>
    <xf numFmtId="0" fontId="18" fillId="21" borderId="14" xfId="2" applyFill="1" applyBorder="1" applyAlignment="1">
      <alignment horizontal="center" vertical="center" wrapText="1"/>
    </xf>
    <xf numFmtId="0" fontId="18" fillId="21" borderId="3" xfId="2" applyFill="1" applyBorder="1" applyAlignment="1">
      <alignment horizontal="center" vertical="center" wrapText="1"/>
    </xf>
    <xf numFmtId="0" fontId="7" fillId="3" borderId="39" xfId="3" applyFont="1" applyBorder="1" applyAlignment="1">
      <alignment horizontal="center" vertical="center" wrapText="1"/>
    </xf>
    <xf numFmtId="0" fontId="7" fillId="3" borderId="36" xfId="3" applyFont="1" applyBorder="1" applyAlignment="1">
      <alignment horizontal="center" vertical="center" wrapText="1"/>
    </xf>
    <xf numFmtId="0" fontId="7" fillId="3" borderId="14" xfId="3" applyFont="1" applyBorder="1" applyAlignment="1">
      <alignment horizontal="center" vertical="center" wrapText="1"/>
    </xf>
    <xf numFmtId="0" fontId="7" fillId="3" borderId="3" xfId="3" applyFont="1" applyBorder="1" applyAlignment="1">
      <alignment horizontal="center" vertical="center" wrapText="1"/>
    </xf>
    <xf numFmtId="0" fontId="7" fillId="3" borderId="53" xfId="3" applyFont="1" applyBorder="1" applyAlignment="1">
      <alignment horizontal="center" vertical="center" wrapText="1"/>
    </xf>
    <xf numFmtId="0" fontId="7" fillId="3" borderId="17" xfId="3" applyFont="1" applyBorder="1" applyAlignment="1">
      <alignment horizontal="center" vertical="center"/>
    </xf>
    <xf numFmtId="0" fontId="7" fillId="3" borderId="54" xfId="3" applyFont="1" applyBorder="1" applyAlignment="1">
      <alignment horizontal="center" vertical="center"/>
    </xf>
    <xf numFmtId="0" fontId="7" fillId="20" borderId="86" xfId="3" applyFont="1" applyFill="1" applyBorder="1" applyAlignment="1">
      <alignment horizontal="center" vertical="center" wrapText="1"/>
    </xf>
    <xf numFmtId="0" fontId="7" fillId="20" borderId="22" xfId="3" applyFont="1" applyFill="1" applyBorder="1" applyAlignment="1">
      <alignment horizontal="center" vertical="center" wrapText="1"/>
    </xf>
    <xf numFmtId="0" fontId="7" fillId="20" borderId="23" xfId="3" applyFont="1" applyFill="1" applyBorder="1" applyAlignment="1">
      <alignment horizontal="center" vertical="center" wrapText="1"/>
    </xf>
    <xf numFmtId="0" fontId="7" fillId="3" borderId="17" xfId="3" applyFont="1" applyBorder="1" applyAlignment="1">
      <alignment horizontal="center" vertical="center" wrapText="1"/>
    </xf>
    <xf numFmtId="0" fontId="7" fillId="3" borderId="54" xfId="3" applyFont="1" applyBorder="1" applyAlignment="1">
      <alignment horizontal="center" vertical="center" wrapText="1"/>
    </xf>
    <xf numFmtId="0" fontId="7" fillId="3" borderId="82" xfId="3" applyFont="1" applyBorder="1" applyAlignment="1">
      <alignment horizontal="center" vertical="center"/>
    </xf>
    <xf numFmtId="0" fontId="7" fillId="3" borderId="83" xfId="3" applyFont="1" applyBorder="1" applyAlignment="1">
      <alignment horizontal="center" vertical="center"/>
    </xf>
    <xf numFmtId="0" fontId="7" fillId="3" borderId="85" xfId="3" applyFont="1" applyBorder="1" applyAlignment="1">
      <alignment horizontal="center" vertical="center" wrapText="1"/>
    </xf>
    <xf numFmtId="0" fontId="7" fillId="3" borderId="84" xfId="3" applyFont="1" applyBorder="1" applyAlignment="1">
      <alignment horizontal="center" vertical="center" wrapText="1"/>
    </xf>
    <xf numFmtId="9" fontId="7" fillId="21" borderId="3" xfId="0" applyNumberFormat="1" applyFont="1" applyFill="1" applyBorder="1" applyAlignment="1">
      <alignment horizontal="center" vertical="center"/>
    </xf>
    <xf numFmtId="9" fontId="7" fillId="21" borderId="36" xfId="0" applyNumberFormat="1" applyFont="1" applyFill="1" applyBorder="1" applyAlignment="1">
      <alignment horizontal="center" vertical="center"/>
    </xf>
    <xf numFmtId="9" fontId="7" fillId="21" borderId="14" xfId="0" applyNumberFormat="1" applyFont="1" applyFill="1" applyBorder="1" applyAlignment="1">
      <alignment horizontal="center" vertical="center"/>
    </xf>
    <xf numFmtId="0" fontId="7" fillId="3" borderId="57" xfId="3" applyFont="1" applyBorder="1" applyAlignment="1">
      <alignment horizontal="center" vertical="center" wrapText="1"/>
    </xf>
    <xf numFmtId="0" fontId="18" fillId="21" borderId="57" xfId="2" applyFill="1" applyBorder="1" applyAlignment="1">
      <alignment horizontal="center" vertical="center" wrapText="1"/>
    </xf>
    <xf numFmtId="0" fontId="18" fillId="2" borderId="1" xfId="2" applyAlignment="1">
      <alignment horizontal="center" vertical="center" wrapText="1"/>
    </xf>
    <xf numFmtId="3" fontId="18" fillId="2" borderId="1" xfId="2" applyNumberFormat="1" applyAlignment="1">
      <alignment horizontal="center" vertical="center" textRotation="90" wrapText="1"/>
    </xf>
    <xf numFmtId="0" fontId="0" fillId="0" borderId="4" xfId="0" applyFill="1" applyBorder="1" applyAlignment="1">
      <alignment horizontal="center" vertical="center"/>
    </xf>
    <xf numFmtId="0" fontId="3" fillId="17" borderId="4" xfId="0" applyFont="1" applyFill="1" applyBorder="1" applyAlignment="1">
      <alignment horizontal="center" vertical="center" textRotation="90"/>
    </xf>
    <xf numFmtId="0" fontId="9" fillId="18" borderId="4" xfId="0" applyFont="1" applyFill="1" applyBorder="1" applyAlignment="1">
      <alignment horizontal="center" vertical="center" textRotation="90"/>
    </xf>
    <xf numFmtId="0" fontId="5" fillId="11" borderId="9" xfId="0" applyFont="1" applyFill="1" applyBorder="1" applyAlignment="1">
      <alignment horizontal="center" vertical="center"/>
    </xf>
    <xf numFmtId="0" fontId="5" fillId="11" borderId="8" xfId="0" applyFont="1" applyFill="1" applyBorder="1" applyAlignment="1">
      <alignment horizontal="center" vertical="center"/>
    </xf>
    <xf numFmtId="0" fontId="8" fillId="26" borderId="20" xfId="0" applyFont="1" applyFill="1" applyBorder="1" applyAlignment="1">
      <alignment horizontal="center" vertical="center" textRotation="90"/>
    </xf>
    <xf numFmtId="0" fontId="8" fillId="26" borderId="7" xfId="0" applyFont="1" applyFill="1" applyBorder="1" applyAlignment="1">
      <alignment horizontal="center" vertical="center" textRotation="90"/>
    </xf>
    <xf numFmtId="0" fontId="3" fillId="10" borderId="76" xfId="0" applyFont="1" applyFill="1" applyBorder="1" applyAlignment="1">
      <alignment horizontal="center" vertical="center" textRotation="90" wrapText="1"/>
    </xf>
    <xf numFmtId="0" fontId="3" fillId="10" borderId="20" xfId="0" applyFont="1" applyFill="1" applyBorder="1" applyAlignment="1">
      <alignment horizontal="center" vertical="center" textRotation="90" wrapText="1"/>
    </xf>
    <xf numFmtId="0" fontId="3" fillId="10" borderId="7" xfId="0" applyFont="1" applyFill="1" applyBorder="1" applyAlignment="1">
      <alignment horizontal="center" vertical="center" textRotation="90" wrapText="1"/>
    </xf>
    <xf numFmtId="0" fontId="3" fillId="12" borderId="3" xfId="0" applyFont="1" applyFill="1" applyBorder="1" applyAlignment="1">
      <alignment horizontal="center" vertical="center" textRotation="90"/>
    </xf>
    <xf numFmtId="0" fontId="3" fillId="12" borderId="36" xfId="0" applyFont="1" applyFill="1" applyBorder="1" applyAlignment="1">
      <alignment horizontal="center" vertical="center" textRotation="90"/>
    </xf>
    <xf numFmtId="0" fontId="7" fillId="11" borderId="87" xfId="0" applyFont="1" applyFill="1" applyBorder="1" applyAlignment="1">
      <alignment horizontal="center" vertical="center"/>
    </xf>
    <xf numFmtId="0" fontId="7" fillId="11" borderId="76" xfId="0" applyFont="1" applyFill="1" applyBorder="1" applyAlignment="1">
      <alignment horizontal="center" vertical="center"/>
    </xf>
    <xf numFmtId="0" fontId="7" fillId="11" borderId="0" xfId="0" applyFont="1" applyFill="1" applyBorder="1" applyAlignment="1">
      <alignment horizontal="center" vertical="center"/>
    </xf>
    <xf numFmtId="0" fontId="7" fillId="11" borderId="20" xfId="0" applyFont="1" applyFill="1" applyBorder="1" applyAlignment="1">
      <alignment horizontal="center" vertical="center"/>
    </xf>
    <xf numFmtId="0" fontId="7" fillId="11" borderId="6" xfId="0" applyFont="1" applyFill="1" applyBorder="1" applyAlignment="1">
      <alignment horizontal="center" vertical="center"/>
    </xf>
    <xf numFmtId="0" fontId="7" fillId="11" borderId="7" xfId="0" applyFont="1" applyFill="1" applyBorder="1" applyAlignment="1">
      <alignment horizontal="center" vertical="center"/>
    </xf>
  </cellXfs>
  <cellStyles count="5">
    <cellStyle name="Input" xfId="2" builtinId="20"/>
    <cellStyle name="Normal" xfId="0" builtinId="0"/>
    <cellStyle name="Normal 2" xfId="4"/>
    <cellStyle name="Note" xfId="3" builtinId="1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4659260841701"/>
  </sheetPr>
  <dimension ref="A1:H13"/>
  <sheetViews>
    <sheetView rightToLeft="1" workbookViewId="0">
      <selection activeCell="F3" sqref="F3"/>
    </sheetView>
  </sheetViews>
  <sheetFormatPr defaultColWidth="0" defaultRowHeight="15" zeroHeight="1" x14ac:dyDescent="0.25"/>
  <cols>
    <col min="1" max="2" width="9.125" style="79" customWidth="1"/>
    <col min="3" max="3" width="20.25" style="62" customWidth="1"/>
    <col min="4" max="4" width="33.25" style="63" customWidth="1"/>
    <col min="5" max="5" width="27.25" style="64" customWidth="1"/>
    <col min="6" max="8" width="9.125" style="79" customWidth="1"/>
    <col min="9" max="16384" width="9.125" hidden="1"/>
  </cols>
  <sheetData>
    <row r="1" spans="3:5" s="79" customFormat="1" x14ac:dyDescent="0.25">
      <c r="C1" s="80"/>
      <c r="D1" s="81"/>
      <c r="E1" s="82"/>
    </row>
    <row r="2" spans="3:5" s="79" customFormat="1" ht="15.75" thickBot="1" x14ac:dyDescent="0.3">
      <c r="C2" s="80"/>
      <c r="D2" s="81"/>
      <c r="E2" s="82"/>
    </row>
    <row r="3" spans="3:5" ht="39.75" thickBot="1" x14ac:dyDescent="0.25">
      <c r="C3" s="65" t="s">
        <v>256</v>
      </c>
      <c r="D3" s="66" t="s">
        <v>264</v>
      </c>
      <c r="E3" s="67" t="s">
        <v>265</v>
      </c>
    </row>
    <row r="4" spans="3:5" ht="19.5" x14ac:dyDescent="0.2">
      <c r="C4" s="68" t="s">
        <v>257</v>
      </c>
      <c r="D4" s="69" t="e">
        <f>((#REF!+#REF!+#REF!+#REF!)/(#REF!+#REF!+#REF!+#REF!))-1</f>
        <v>#REF!</v>
      </c>
      <c r="E4" s="70" t="e">
        <f>((#REF!+#REF!+#REF!)/(#REF!+#REF!+#REF!))-1</f>
        <v>#REF!</v>
      </c>
    </row>
    <row r="5" spans="3:5" ht="19.5" x14ac:dyDescent="0.2">
      <c r="C5" s="71" t="s">
        <v>258</v>
      </c>
      <c r="D5" s="72" t="e">
        <f>((#REF!+#REF!+#REF!)/(#REF!+#REF!+#REF!))-1</f>
        <v>#REF!</v>
      </c>
      <c r="E5" s="73" t="e">
        <f>((#REF!+#REF!+#REF!)/(#REF!+#REF!+#REF!))-1</f>
        <v>#REF!</v>
      </c>
    </row>
    <row r="6" spans="3:5" ht="19.5" x14ac:dyDescent="0.2">
      <c r="C6" s="71" t="s">
        <v>259</v>
      </c>
      <c r="D6" s="72" t="e">
        <f>((#REF!+#REF!+#REF!+#REF!)/(#REF!+#REF!+#REF!+#REF!))-1</f>
        <v>#REF!</v>
      </c>
      <c r="E6" s="73" t="e">
        <f>((#REF!+#REF!+#REF!+#REF!)/(#REF!+#REF!+#REF!+#REF!))-1</f>
        <v>#REF!</v>
      </c>
    </row>
    <row r="7" spans="3:5" ht="19.5" x14ac:dyDescent="0.2">
      <c r="C7" s="71" t="s">
        <v>260</v>
      </c>
      <c r="D7" s="72" t="e">
        <f>((#REF!)/#REF!)-1</f>
        <v>#REF!</v>
      </c>
      <c r="E7" s="73" t="e">
        <f>((#REF!)/#REF!)-1</f>
        <v>#REF!</v>
      </c>
    </row>
    <row r="8" spans="3:5" ht="20.25" thickBot="1" x14ac:dyDescent="0.25">
      <c r="C8" s="74" t="s">
        <v>261</v>
      </c>
      <c r="D8" s="75" t="e">
        <f>((#REF!+#REF!+#REF!+#REF!)/(#REF!+#REF!+#REF!+#REF!))-1</f>
        <v>#REF!</v>
      </c>
      <c r="E8" s="76" t="e">
        <f>((#REF!+#REF!+#REF!+#REF!)/(#REF!+#REF!+#REF!+#REF!))-1</f>
        <v>#REF!</v>
      </c>
    </row>
    <row r="9" spans="3:5" ht="20.25" thickBot="1" x14ac:dyDescent="0.25">
      <c r="C9" s="65" t="s">
        <v>262</v>
      </c>
      <c r="D9" s="77" t="e">
        <f>((#REF!)/(#REF!))-1</f>
        <v>#REF!</v>
      </c>
      <c r="E9" s="78" t="e">
        <f>((#REF!)/(#REF!))-1</f>
        <v>#REF!</v>
      </c>
    </row>
    <row r="10" spans="3:5" s="79" customFormat="1" x14ac:dyDescent="0.25">
      <c r="C10" s="80"/>
      <c r="D10" s="81"/>
      <c r="E10" s="82"/>
    </row>
    <row r="11" spans="3:5" s="79" customFormat="1" x14ac:dyDescent="0.25">
      <c r="C11" s="80"/>
      <c r="D11" s="81"/>
      <c r="E11" s="82"/>
    </row>
    <row r="12" spans="3:5" s="79" customFormat="1" x14ac:dyDescent="0.25">
      <c r="C12" s="80"/>
      <c r="D12" s="81"/>
      <c r="E12" s="82"/>
    </row>
    <row r="13" spans="3:5" s="79" customFormat="1" hidden="1" x14ac:dyDescent="0.25">
      <c r="C13" s="80"/>
      <c r="D13" s="81"/>
      <c r="E13" s="82"/>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5422223578601"/>
  </sheetPr>
  <dimension ref="A1:M888"/>
  <sheetViews>
    <sheetView rightToLeft="1" workbookViewId="0">
      <pane xSplit="3" ySplit="2" topLeftCell="K3" activePane="bottomRight" state="frozen"/>
      <selection activeCell="A2" sqref="A2"/>
      <selection pane="topRight" activeCell="D2" sqref="D2"/>
      <selection pane="bottomLeft" activeCell="A3" sqref="A3"/>
      <selection pane="bottomRight" activeCell="K3" sqref="K3"/>
    </sheetView>
  </sheetViews>
  <sheetFormatPr defaultColWidth="9.125" defaultRowHeight="18" x14ac:dyDescent="0.2"/>
  <cols>
    <col min="1" max="1" width="6.75" style="50" customWidth="1"/>
    <col min="2" max="2" width="42.25" style="131" customWidth="1"/>
    <col min="3" max="3" width="13.125" style="50" customWidth="1"/>
    <col min="4" max="4" width="13.25" style="132" hidden="1" customWidth="1"/>
    <col min="5" max="5" width="11.25" style="133" hidden="1" customWidth="1"/>
    <col min="6" max="6" width="9.125" style="127" hidden="1" customWidth="1"/>
    <col min="7" max="7" width="15.25" style="134" hidden="1" customWidth="1"/>
    <col min="8" max="8" width="15.25" style="129" hidden="1" customWidth="1"/>
    <col min="9" max="9" width="13.125" style="135" hidden="1" customWidth="1"/>
    <col min="10" max="10" width="15.25" style="136" hidden="1" customWidth="1"/>
    <col min="11" max="11" width="11.75" style="352" customWidth="1"/>
    <col min="12" max="12" width="16.25" style="233" customWidth="1"/>
    <col min="13" max="13" width="45.25" style="122" customWidth="1"/>
    <col min="14" max="14" width="16.125" style="122" customWidth="1"/>
    <col min="15" max="16384" width="9.125" style="122"/>
  </cols>
  <sheetData>
    <row r="1" spans="1:13" ht="24" x14ac:dyDescent="0.2">
      <c r="A1" s="644"/>
      <c r="B1" s="644"/>
      <c r="C1" s="644"/>
      <c r="D1" s="645"/>
      <c r="E1" s="645"/>
      <c r="F1" s="646"/>
      <c r="G1" s="236"/>
      <c r="H1" s="236"/>
      <c r="I1" s="647"/>
      <c r="J1" s="647"/>
      <c r="K1" s="648"/>
      <c r="M1" s="176"/>
    </row>
    <row r="2" spans="1:13" s="124" customFormat="1" ht="72" x14ac:dyDescent="0.2">
      <c r="A2" s="633" t="s">
        <v>1</v>
      </c>
      <c r="B2" s="633" t="s">
        <v>2</v>
      </c>
      <c r="C2" s="633" t="s">
        <v>3</v>
      </c>
      <c r="D2" s="654" t="s">
        <v>247</v>
      </c>
      <c r="E2" s="654" t="s">
        <v>248</v>
      </c>
      <c r="F2" s="654" t="s">
        <v>249</v>
      </c>
      <c r="G2" s="655" t="s">
        <v>250</v>
      </c>
      <c r="H2" s="654" t="s">
        <v>253</v>
      </c>
      <c r="I2" s="655" t="s">
        <v>251</v>
      </c>
      <c r="J2" s="648" t="s">
        <v>246</v>
      </c>
      <c r="K2" s="656" t="s">
        <v>728</v>
      </c>
    </row>
    <row r="3" spans="1:13" x14ac:dyDescent="0.2">
      <c r="A3" s="657"/>
      <c r="B3" s="138" t="s">
        <v>68</v>
      </c>
      <c r="C3" s="236">
        <v>81453</v>
      </c>
      <c r="D3" s="263">
        <v>-1</v>
      </c>
      <c r="E3" s="263"/>
      <c r="F3" s="263"/>
      <c r="G3" s="263"/>
      <c r="H3" s="263"/>
      <c r="I3" s="263"/>
      <c r="J3" s="263"/>
      <c r="K3" s="648">
        <v>30000000</v>
      </c>
      <c r="L3" s="122"/>
    </row>
    <row r="4" spans="1:13" ht="16.899999999999999" customHeight="1" x14ac:dyDescent="0.2">
      <c r="A4" s="657"/>
      <c r="B4" s="138" t="s">
        <v>550</v>
      </c>
      <c r="C4" s="236">
        <v>81055</v>
      </c>
      <c r="D4" s="263">
        <v>-1</v>
      </c>
      <c r="E4" s="263"/>
      <c r="F4" s="263"/>
      <c r="G4" s="263"/>
      <c r="H4" s="263"/>
      <c r="I4" s="263"/>
      <c r="J4" s="263"/>
      <c r="K4" s="648">
        <v>25000000</v>
      </c>
      <c r="L4" s="122"/>
    </row>
    <row r="5" spans="1:13" ht="16.899999999999999" hidden="1" customHeight="1" x14ac:dyDescent="0.2">
      <c r="A5" s="657"/>
      <c r="B5" s="138" t="s">
        <v>58</v>
      </c>
      <c r="C5" s="236">
        <v>81056</v>
      </c>
      <c r="D5" s="263">
        <v>-1</v>
      </c>
      <c r="E5" s="263"/>
      <c r="F5" s="263"/>
      <c r="G5" s="263"/>
      <c r="H5" s="263"/>
      <c r="I5" s="263"/>
      <c r="J5" s="263"/>
      <c r="K5" s="648">
        <v>3700</v>
      </c>
      <c r="L5" s="122"/>
    </row>
    <row r="6" spans="1:13" x14ac:dyDescent="0.2">
      <c r="A6" s="657"/>
      <c r="B6" s="138" t="s">
        <v>59</v>
      </c>
      <c r="C6" s="236">
        <v>81057</v>
      </c>
      <c r="D6" s="263">
        <v>-1</v>
      </c>
      <c r="E6" s="263"/>
      <c r="F6" s="263"/>
      <c r="G6" s="263"/>
      <c r="H6" s="263"/>
      <c r="I6" s="263"/>
      <c r="J6" s="263"/>
      <c r="K6" s="648">
        <v>45000000</v>
      </c>
      <c r="L6" s="122"/>
    </row>
    <row r="7" spans="1:13" x14ac:dyDescent="0.2">
      <c r="A7" s="657"/>
      <c r="B7" s="138" t="s">
        <v>69</v>
      </c>
      <c r="C7" s="236">
        <v>81041</v>
      </c>
      <c r="D7" s="263">
        <v>-1</v>
      </c>
      <c r="E7" s="263"/>
      <c r="F7" s="263"/>
      <c r="G7" s="263"/>
      <c r="H7" s="263"/>
      <c r="I7" s="263"/>
      <c r="J7" s="263"/>
      <c r="K7" s="648">
        <v>80000000</v>
      </c>
      <c r="L7" s="122"/>
    </row>
    <row r="8" spans="1:13" x14ac:dyDescent="0.2">
      <c r="A8" s="657"/>
      <c r="B8" s="138" t="s">
        <v>70</v>
      </c>
      <c r="C8" s="236">
        <v>81044</v>
      </c>
      <c r="D8" s="263">
        <v>-1</v>
      </c>
      <c r="E8" s="263"/>
      <c r="F8" s="263"/>
      <c r="G8" s="263"/>
      <c r="H8" s="263"/>
      <c r="I8" s="263"/>
      <c r="J8" s="263"/>
      <c r="K8" s="648">
        <v>120000000</v>
      </c>
      <c r="L8" s="122"/>
    </row>
    <row r="9" spans="1:13" hidden="1" x14ac:dyDescent="0.2">
      <c r="A9" s="657"/>
      <c r="B9" s="236" t="s">
        <v>532</v>
      </c>
      <c r="C9" s="236">
        <v>84955</v>
      </c>
      <c r="D9" s="236"/>
      <c r="E9" s="263"/>
      <c r="F9" s="263"/>
      <c r="G9" s="263"/>
      <c r="H9" s="263"/>
      <c r="I9" s="263"/>
      <c r="J9" s="263"/>
      <c r="K9" s="648">
        <v>2000</v>
      </c>
      <c r="L9" s="122"/>
    </row>
    <row r="10" spans="1:13" hidden="1" x14ac:dyDescent="0.2">
      <c r="A10" s="657"/>
      <c r="B10" s="236" t="s">
        <v>533</v>
      </c>
      <c r="C10" s="236">
        <v>84956</v>
      </c>
      <c r="D10" s="236"/>
      <c r="E10" s="263"/>
      <c r="F10" s="263"/>
      <c r="G10" s="263"/>
      <c r="H10" s="263"/>
      <c r="I10" s="263"/>
      <c r="J10" s="263"/>
      <c r="K10" s="648">
        <v>3000</v>
      </c>
      <c r="L10" s="122"/>
    </row>
    <row r="11" spans="1:13" hidden="1" x14ac:dyDescent="0.2">
      <c r="A11" s="657"/>
      <c r="B11" s="236" t="s">
        <v>534</v>
      </c>
      <c r="C11" s="236">
        <v>84957</v>
      </c>
      <c r="D11" s="236"/>
      <c r="E11" s="263"/>
      <c r="F11" s="263"/>
      <c r="G11" s="263"/>
      <c r="H11" s="263"/>
      <c r="I11" s="263"/>
      <c r="J11" s="263"/>
      <c r="K11" s="648">
        <v>4500</v>
      </c>
      <c r="L11" s="122"/>
    </row>
    <row r="12" spans="1:13" hidden="1" x14ac:dyDescent="0.2">
      <c r="A12" s="657"/>
      <c r="B12" s="236" t="s">
        <v>535</v>
      </c>
      <c r="C12" s="236">
        <v>84941</v>
      </c>
      <c r="D12" s="236"/>
      <c r="E12" s="263"/>
      <c r="F12" s="263"/>
      <c r="G12" s="263"/>
      <c r="H12" s="263"/>
      <c r="I12" s="263"/>
      <c r="J12" s="263"/>
      <c r="K12" s="648">
        <v>6000</v>
      </c>
      <c r="L12" s="122"/>
    </row>
    <row r="13" spans="1:13" hidden="1" x14ac:dyDescent="0.2">
      <c r="A13" s="657"/>
      <c r="B13" s="236" t="s">
        <v>536</v>
      </c>
      <c r="C13" s="236">
        <v>84944</v>
      </c>
      <c r="D13" s="236"/>
      <c r="E13" s="263"/>
      <c r="F13" s="263"/>
      <c r="G13" s="263"/>
      <c r="H13" s="263"/>
      <c r="I13" s="263"/>
      <c r="J13" s="263"/>
      <c r="K13" s="648">
        <v>10000</v>
      </c>
      <c r="L13" s="122"/>
    </row>
    <row r="14" spans="1:13" x14ac:dyDescent="0.2">
      <c r="A14" s="657"/>
      <c r="B14" s="138" t="s">
        <v>657</v>
      </c>
      <c r="C14" s="236">
        <v>84011</v>
      </c>
      <c r="D14" s="263">
        <v>-1</v>
      </c>
      <c r="E14" s="263"/>
      <c r="F14" s="263"/>
      <c r="G14" s="263"/>
      <c r="H14" s="263"/>
      <c r="I14" s="263"/>
      <c r="J14" s="263"/>
      <c r="K14" s="648">
        <v>25000000</v>
      </c>
      <c r="L14" s="122"/>
    </row>
    <row r="15" spans="1:13" hidden="1" x14ac:dyDescent="0.2">
      <c r="A15" s="657"/>
      <c r="B15" s="138" t="s">
        <v>207</v>
      </c>
      <c r="C15" s="236">
        <v>84012</v>
      </c>
      <c r="D15" s="263">
        <v>-1</v>
      </c>
      <c r="E15" s="263"/>
      <c r="F15" s="263"/>
      <c r="G15" s="263"/>
      <c r="H15" s="263"/>
      <c r="I15" s="263"/>
      <c r="J15" s="263"/>
      <c r="K15" s="648">
        <v>3700</v>
      </c>
      <c r="L15" s="122"/>
    </row>
    <row r="16" spans="1:13" x14ac:dyDescent="0.2">
      <c r="A16" s="657"/>
      <c r="B16" s="138" t="s">
        <v>208</v>
      </c>
      <c r="C16" s="236">
        <v>84013</v>
      </c>
      <c r="D16" s="263">
        <v>-1</v>
      </c>
      <c r="E16" s="263"/>
      <c r="F16" s="263"/>
      <c r="G16" s="263"/>
      <c r="H16" s="263"/>
      <c r="I16" s="263"/>
      <c r="J16" s="263"/>
      <c r="K16" s="648">
        <v>45000000</v>
      </c>
      <c r="L16" s="122"/>
    </row>
    <row r="17" spans="1:12" x14ac:dyDescent="0.2">
      <c r="A17" s="657"/>
      <c r="B17" s="138" t="s">
        <v>209</v>
      </c>
      <c r="C17" s="236">
        <v>84041</v>
      </c>
      <c r="D17" s="263">
        <v>-1</v>
      </c>
      <c r="E17" s="263"/>
      <c r="F17" s="263"/>
      <c r="G17" s="263"/>
      <c r="H17" s="263"/>
      <c r="I17" s="263"/>
      <c r="J17" s="263"/>
      <c r="K17" s="648">
        <v>80000000</v>
      </c>
      <c r="L17" s="122"/>
    </row>
    <row r="18" spans="1:12" x14ac:dyDescent="0.2">
      <c r="A18" s="657"/>
      <c r="B18" s="138" t="s">
        <v>210</v>
      </c>
      <c r="C18" s="236">
        <v>84044</v>
      </c>
      <c r="D18" s="263">
        <v>-1</v>
      </c>
      <c r="E18" s="263"/>
      <c r="F18" s="263"/>
      <c r="G18" s="263"/>
      <c r="H18" s="263"/>
      <c r="I18" s="263"/>
      <c r="J18" s="263"/>
      <c r="K18" s="648">
        <v>120000000</v>
      </c>
      <c r="L18" s="122"/>
    </row>
    <row r="19" spans="1:12" x14ac:dyDescent="0.2">
      <c r="A19" s="657"/>
      <c r="B19" s="138" t="s">
        <v>658</v>
      </c>
      <c r="C19" s="236">
        <v>82811</v>
      </c>
      <c r="D19" s="263">
        <v>-1</v>
      </c>
      <c r="E19" s="263"/>
      <c r="F19" s="263"/>
      <c r="G19" s="263"/>
      <c r="H19" s="263"/>
      <c r="I19" s="263"/>
      <c r="J19" s="263"/>
      <c r="K19" s="648">
        <v>16000000</v>
      </c>
      <c r="L19" s="258"/>
    </row>
    <row r="20" spans="1:12" ht="16.899999999999999" hidden="1" customHeight="1" x14ac:dyDescent="0.2">
      <c r="A20" s="657"/>
      <c r="B20" s="138" t="s">
        <v>147</v>
      </c>
      <c r="C20" s="236">
        <v>82812</v>
      </c>
      <c r="D20" s="263">
        <v>-1</v>
      </c>
      <c r="E20" s="263"/>
      <c r="F20" s="263"/>
      <c r="G20" s="263"/>
      <c r="H20" s="263"/>
      <c r="I20" s="263"/>
      <c r="J20" s="263"/>
      <c r="K20" s="648">
        <v>3700</v>
      </c>
      <c r="L20" s="258"/>
    </row>
    <row r="21" spans="1:12" x14ac:dyDescent="0.2">
      <c r="A21" s="657"/>
      <c r="B21" s="138" t="s">
        <v>148</v>
      </c>
      <c r="C21" s="236">
        <v>82813</v>
      </c>
      <c r="D21" s="263">
        <v>-1</v>
      </c>
      <c r="E21" s="263"/>
      <c r="F21" s="263"/>
      <c r="G21" s="263"/>
      <c r="H21" s="263"/>
      <c r="I21" s="263"/>
      <c r="J21" s="263"/>
      <c r="K21" s="648">
        <v>30000000</v>
      </c>
      <c r="L21" s="258"/>
    </row>
    <row r="22" spans="1:12" x14ac:dyDescent="0.2">
      <c r="A22" s="657"/>
      <c r="B22" s="138" t="s">
        <v>149</v>
      </c>
      <c r="C22" s="236">
        <v>82841</v>
      </c>
      <c r="D22" s="263">
        <v>-1</v>
      </c>
      <c r="E22" s="263"/>
      <c r="F22" s="263"/>
      <c r="G22" s="263"/>
      <c r="H22" s="263"/>
      <c r="I22" s="263"/>
      <c r="J22" s="263"/>
      <c r="K22" s="648">
        <v>60000000</v>
      </c>
      <c r="L22" s="258"/>
    </row>
    <row r="23" spans="1:12" x14ac:dyDescent="0.2">
      <c r="A23" s="657"/>
      <c r="B23" s="138" t="s">
        <v>150</v>
      </c>
      <c r="C23" s="236">
        <v>82844</v>
      </c>
      <c r="D23" s="263">
        <v>-1</v>
      </c>
      <c r="E23" s="263"/>
      <c r="F23" s="263"/>
      <c r="G23" s="263"/>
      <c r="H23" s="263"/>
      <c r="I23" s="263"/>
      <c r="J23" s="263"/>
      <c r="K23" s="648">
        <v>100000000</v>
      </c>
      <c r="L23" s="258"/>
    </row>
    <row r="24" spans="1:12" ht="16.899999999999999" customHeight="1" x14ac:dyDescent="0.2">
      <c r="A24" s="657"/>
      <c r="B24" s="138" t="s">
        <v>640</v>
      </c>
      <c r="C24" s="236">
        <v>81111</v>
      </c>
      <c r="D24" s="263">
        <v>-1</v>
      </c>
      <c r="E24" s="263"/>
      <c r="F24" s="263"/>
      <c r="G24" s="263"/>
      <c r="H24" s="263"/>
      <c r="I24" s="263"/>
      <c r="J24" s="263"/>
      <c r="K24" s="648">
        <v>9000000</v>
      </c>
      <c r="L24" s="122"/>
    </row>
    <row r="25" spans="1:12" ht="16.899999999999999" hidden="1" customHeight="1" x14ac:dyDescent="0.2">
      <c r="A25" s="657"/>
      <c r="B25" s="138" t="s">
        <v>55</v>
      </c>
      <c r="C25" s="236">
        <v>81112</v>
      </c>
      <c r="D25" s="263">
        <v>-1</v>
      </c>
      <c r="E25" s="263"/>
      <c r="F25" s="263"/>
      <c r="G25" s="263"/>
      <c r="H25" s="263"/>
      <c r="I25" s="263"/>
      <c r="J25" s="263"/>
      <c r="K25" s="648">
        <v>2700</v>
      </c>
      <c r="L25" s="122"/>
    </row>
    <row r="26" spans="1:12" x14ac:dyDescent="0.2">
      <c r="A26" s="657"/>
      <c r="B26" s="138" t="s">
        <v>641</v>
      </c>
      <c r="C26" s="236">
        <v>81113</v>
      </c>
      <c r="D26" s="263">
        <v>-1</v>
      </c>
      <c r="E26" s="263"/>
      <c r="F26" s="263"/>
      <c r="G26" s="263"/>
      <c r="H26" s="263"/>
      <c r="I26" s="263"/>
      <c r="J26" s="263"/>
      <c r="K26" s="648">
        <v>27000000</v>
      </c>
      <c r="L26" s="122"/>
    </row>
    <row r="27" spans="1:12" x14ac:dyDescent="0.2">
      <c r="A27" s="657"/>
      <c r="B27" s="138" t="s">
        <v>642</v>
      </c>
      <c r="C27" s="236">
        <v>81141</v>
      </c>
      <c r="D27" s="263">
        <v>-1</v>
      </c>
      <c r="E27" s="263"/>
      <c r="F27" s="263"/>
      <c r="G27" s="263"/>
      <c r="H27" s="263"/>
      <c r="I27" s="263"/>
      <c r="J27" s="263"/>
      <c r="K27" s="648">
        <v>92000000</v>
      </c>
      <c r="L27" s="122"/>
    </row>
    <row r="28" spans="1:12" x14ac:dyDescent="0.2">
      <c r="A28" s="657"/>
      <c r="B28" s="138" t="s">
        <v>861</v>
      </c>
      <c r="C28" s="236">
        <v>81144</v>
      </c>
      <c r="D28" s="263">
        <v>-1</v>
      </c>
      <c r="E28" s="263"/>
      <c r="F28" s="263"/>
      <c r="G28" s="263"/>
      <c r="H28" s="263"/>
      <c r="I28" s="263"/>
      <c r="J28" s="263"/>
      <c r="K28" s="648">
        <v>180000000</v>
      </c>
      <c r="L28" s="122"/>
    </row>
    <row r="29" spans="1:12" ht="16.899999999999999" customHeight="1" x14ac:dyDescent="0.2">
      <c r="A29" s="657"/>
      <c r="B29" s="138" t="s">
        <v>644</v>
      </c>
      <c r="C29" s="236">
        <v>81211</v>
      </c>
      <c r="D29" s="263">
        <v>-1</v>
      </c>
      <c r="E29" s="263"/>
      <c r="F29" s="263"/>
      <c r="G29" s="263"/>
      <c r="H29" s="263"/>
      <c r="I29" s="263"/>
      <c r="J29" s="263"/>
      <c r="K29" s="648">
        <v>12000000</v>
      </c>
      <c r="L29" s="122"/>
    </row>
    <row r="30" spans="1:12" ht="16.899999999999999" hidden="1" customHeight="1" x14ac:dyDescent="0.2">
      <c r="A30" s="657"/>
      <c r="B30" s="138" t="s">
        <v>77</v>
      </c>
      <c r="C30" s="236">
        <v>81212</v>
      </c>
      <c r="D30" s="263">
        <v>-1</v>
      </c>
      <c r="E30" s="263"/>
      <c r="F30" s="263"/>
      <c r="G30" s="263"/>
      <c r="H30" s="263"/>
      <c r="I30" s="263"/>
      <c r="J30" s="263"/>
      <c r="K30" s="648">
        <v>2700</v>
      </c>
      <c r="L30" s="122"/>
    </row>
    <row r="31" spans="1:12" x14ac:dyDescent="0.2">
      <c r="A31" s="657"/>
      <c r="B31" s="138" t="s">
        <v>645</v>
      </c>
      <c r="C31" s="236">
        <v>81213</v>
      </c>
      <c r="D31" s="263">
        <v>-1</v>
      </c>
      <c r="E31" s="263"/>
      <c r="F31" s="263"/>
      <c r="G31" s="263"/>
      <c r="H31" s="263"/>
      <c r="I31" s="263"/>
      <c r="J31" s="263"/>
      <c r="K31" s="648">
        <v>37000000</v>
      </c>
      <c r="L31" s="122"/>
    </row>
    <row r="32" spans="1:12" x14ac:dyDescent="0.2">
      <c r="A32" s="657"/>
      <c r="B32" s="138" t="s">
        <v>646</v>
      </c>
      <c r="C32" s="236">
        <v>81241</v>
      </c>
      <c r="D32" s="263">
        <v>-1</v>
      </c>
      <c r="E32" s="263"/>
      <c r="F32" s="263"/>
      <c r="G32" s="263"/>
      <c r="H32" s="263"/>
      <c r="I32" s="263"/>
      <c r="J32" s="263"/>
      <c r="K32" s="648">
        <v>75000000</v>
      </c>
      <c r="L32" s="122"/>
    </row>
    <row r="33" spans="1:12" x14ac:dyDescent="0.2">
      <c r="A33" s="657"/>
      <c r="B33" s="138" t="s">
        <v>647</v>
      </c>
      <c r="C33" s="236">
        <v>81244</v>
      </c>
      <c r="D33" s="263">
        <v>-1</v>
      </c>
      <c r="E33" s="263"/>
      <c r="F33" s="263"/>
      <c r="G33" s="263"/>
      <c r="H33" s="263"/>
      <c r="I33" s="263"/>
      <c r="J33" s="263"/>
      <c r="K33" s="648">
        <v>120000000</v>
      </c>
      <c r="L33" s="122"/>
    </row>
    <row r="34" spans="1:12" ht="16.899999999999999" customHeight="1" x14ac:dyDescent="0.2">
      <c r="A34" s="657"/>
      <c r="B34" s="138" t="s">
        <v>715</v>
      </c>
      <c r="C34" s="236">
        <v>81321</v>
      </c>
      <c r="D34" s="263">
        <v>-1</v>
      </c>
      <c r="E34" s="263"/>
      <c r="F34" s="263"/>
      <c r="G34" s="263"/>
      <c r="H34" s="263"/>
      <c r="I34" s="263"/>
      <c r="J34" s="263"/>
      <c r="K34" s="648">
        <v>45000000</v>
      </c>
      <c r="L34" s="122"/>
    </row>
    <row r="35" spans="1:12" x14ac:dyDescent="0.2">
      <c r="A35" s="657"/>
      <c r="B35" s="138" t="s">
        <v>716</v>
      </c>
      <c r="C35" s="236">
        <v>81322</v>
      </c>
      <c r="D35" s="263">
        <v>-1</v>
      </c>
      <c r="E35" s="263"/>
      <c r="F35" s="263"/>
      <c r="G35" s="263"/>
      <c r="H35" s="263"/>
      <c r="I35" s="263"/>
      <c r="J35" s="263"/>
      <c r="K35" s="648">
        <v>57000000</v>
      </c>
      <c r="L35" s="122"/>
    </row>
    <row r="36" spans="1:12" x14ac:dyDescent="0.2">
      <c r="A36" s="657"/>
      <c r="B36" s="138" t="s">
        <v>717</v>
      </c>
      <c r="C36" s="236">
        <v>81323</v>
      </c>
      <c r="D36" s="263">
        <v>-1</v>
      </c>
      <c r="E36" s="263"/>
      <c r="F36" s="263"/>
      <c r="G36" s="263"/>
      <c r="H36" s="263"/>
      <c r="I36" s="263"/>
      <c r="J36" s="263"/>
      <c r="K36" s="648">
        <v>95000000</v>
      </c>
      <c r="L36" s="122"/>
    </row>
    <row r="37" spans="1:12" x14ac:dyDescent="0.2">
      <c r="A37" s="657"/>
      <c r="B37" s="138" t="s">
        <v>718</v>
      </c>
      <c r="C37" s="236">
        <v>81341</v>
      </c>
      <c r="D37" s="263">
        <v>-1</v>
      </c>
      <c r="E37" s="263"/>
      <c r="F37" s="263"/>
      <c r="G37" s="263"/>
      <c r="H37" s="263"/>
      <c r="I37" s="263"/>
      <c r="J37" s="263"/>
      <c r="K37" s="648">
        <v>135000000</v>
      </c>
      <c r="L37" s="122"/>
    </row>
    <row r="38" spans="1:12" x14ac:dyDescent="0.2">
      <c r="A38" s="657"/>
      <c r="B38" s="138" t="s">
        <v>719</v>
      </c>
      <c r="C38" s="138">
        <v>81344</v>
      </c>
      <c r="D38" s="263">
        <v>-1</v>
      </c>
      <c r="E38" s="263"/>
      <c r="F38" s="263"/>
      <c r="G38" s="263"/>
      <c r="H38" s="263"/>
      <c r="I38" s="263"/>
      <c r="J38" s="263"/>
      <c r="K38" s="648">
        <v>180000000</v>
      </c>
      <c r="L38" s="122"/>
    </row>
    <row r="39" spans="1:12" x14ac:dyDescent="0.2">
      <c r="A39" s="657"/>
      <c r="B39" s="138" t="s">
        <v>548</v>
      </c>
      <c r="C39" s="236">
        <v>81346</v>
      </c>
      <c r="D39" s="263"/>
      <c r="E39" s="263"/>
      <c r="F39" s="263"/>
      <c r="G39" s="263"/>
      <c r="H39" s="263"/>
      <c r="I39" s="263"/>
      <c r="J39" s="263"/>
      <c r="K39" s="648">
        <v>135000000</v>
      </c>
      <c r="L39" s="122"/>
    </row>
    <row r="40" spans="1:12" x14ac:dyDescent="0.2">
      <c r="A40" s="657"/>
      <c r="B40" s="138" t="s">
        <v>85</v>
      </c>
      <c r="C40" s="236">
        <v>81347</v>
      </c>
      <c r="D40" s="263"/>
      <c r="E40" s="263"/>
      <c r="F40" s="263"/>
      <c r="G40" s="263"/>
      <c r="H40" s="263"/>
      <c r="I40" s="263"/>
      <c r="J40" s="263"/>
      <c r="K40" s="648">
        <v>180000000</v>
      </c>
      <c r="L40" s="122"/>
    </row>
    <row r="41" spans="1:12" ht="16.899999999999999" hidden="1" customHeight="1" x14ac:dyDescent="0.2">
      <c r="A41" s="657"/>
      <c r="B41" s="138" t="s">
        <v>91</v>
      </c>
      <c r="C41" s="236">
        <v>81711</v>
      </c>
      <c r="D41" s="263">
        <v>-1</v>
      </c>
      <c r="E41" s="263"/>
      <c r="F41" s="263"/>
      <c r="G41" s="263"/>
      <c r="H41" s="263"/>
      <c r="I41" s="263"/>
      <c r="J41" s="263"/>
      <c r="K41" s="648">
        <v>1100</v>
      </c>
      <c r="L41" s="122"/>
    </row>
    <row r="42" spans="1:12" ht="36" x14ac:dyDescent="0.2">
      <c r="A42" s="657"/>
      <c r="B42" s="138" t="s">
        <v>648</v>
      </c>
      <c r="C42" s="236">
        <v>81712</v>
      </c>
      <c r="D42" s="263">
        <v>-1</v>
      </c>
      <c r="E42" s="263"/>
      <c r="F42" s="263"/>
      <c r="G42" s="263"/>
      <c r="H42" s="263"/>
      <c r="I42" s="263"/>
      <c r="J42" s="263"/>
      <c r="K42" s="648">
        <v>37000000</v>
      </c>
      <c r="L42" s="122"/>
    </row>
    <row r="43" spans="1:12" ht="33.6" hidden="1" customHeight="1" x14ac:dyDescent="0.2">
      <c r="A43" s="657"/>
      <c r="B43" s="138" t="s">
        <v>652</v>
      </c>
      <c r="C43" s="236">
        <v>81713</v>
      </c>
      <c r="D43" s="263">
        <v>-1</v>
      </c>
      <c r="E43" s="263"/>
      <c r="F43" s="263"/>
      <c r="G43" s="263"/>
      <c r="H43" s="263"/>
      <c r="I43" s="263"/>
      <c r="J43" s="263"/>
      <c r="K43" s="648">
        <v>4200</v>
      </c>
      <c r="L43" s="122"/>
    </row>
    <row r="44" spans="1:12" ht="16.899999999999999" hidden="1" customHeight="1" x14ac:dyDescent="0.2">
      <c r="A44" s="657"/>
      <c r="B44" s="138" t="s">
        <v>94</v>
      </c>
      <c r="C44" s="236">
        <v>81741</v>
      </c>
      <c r="D44" s="263">
        <v>-1</v>
      </c>
      <c r="E44" s="263"/>
      <c r="F44" s="263"/>
      <c r="G44" s="263"/>
      <c r="H44" s="263"/>
      <c r="I44" s="263"/>
      <c r="J44" s="263"/>
      <c r="K44" s="648">
        <v>5900</v>
      </c>
      <c r="L44" s="122"/>
    </row>
    <row r="45" spans="1:12" ht="16.899999999999999" hidden="1" customHeight="1" x14ac:dyDescent="0.2">
      <c r="A45" s="657"/>
      <c r="B45" s="138" t="s">
        <v>95</v>
      </c>
      <c r="C45" s="236">
        <v>81744</v>
      </c>
      <c r="D45" s="263">
        <v>-1</v>
      </c>
      <c r="E45" s="263"/>
      <c r="F45" s="263"/>
      <c r="G45" s="263"/>
      <c r="H45" s="263"/>
      <c r="I45" s="263"/>
      <c r="J45" s="263"/>
      <c r="K45" s="648">
        <v>9000</v>
      </c>
      <c r="L45" s="122"/>
    </row>
    <row r="46" spans="1:12" ht="16.899999999999999" hidden="1" customHeight="1" x14ac:dyDescent="0.2">
      <c r="A46" s="657"/>
      <c r="B46" s="138" t="s">
        <v>86</v>
      </c>
      <c r="C46" s="236">
        <v>81631</v>
      </c>
      <c r="D46" s="263">
        <v>-1</v>
      </c>
      <c r="E46" s="263"/>
      <c r="F46" s="263"/>
      <c r="G46" s="263"/>
      <c r="H46" s="263"/>
      <c r="I46" s="263"/>
      <c r="J46" s="263"/>
      <c r="K46" s="648">
        <v>1200</v>
      </c>
      <c r="L46" s="122"/>
    </row>
    <row r="47" spans="1:12" ht="16.899999999999999" hidden="1" customHeight="1" x14ac:dyDescent="0.2">
      <c r="A47" s="657"/>
      <c r="B47" s="138" t="s">
        <v>87</v>
      </c>
      <c r="C47" s="236">
        <v>81632</v>
      </c>
      <c r="D47" s="263">
        <v>-1</v>
      </c>
      <c r="E47" s="263"/>
      <c r="F47" s="263"/>
      <c r="G47" s="263"/>
      <c r="H47" s="263"/>
      <c r="I47" s="263"/>
      <c r="J47" s="263"/>
      <c r="K47" s="648">
        <v>2700</v>
      </c>
      <c r="L47" s="122"/>
    </row>
    <row r="48" spans="1:12" ht="16.899999999999999" hidden="1" customHeight="1" x14ac:dyDescent="0.2">
      <c r="A48" s="657"/>
      <c r="B48" s="138" t="s">
        <v>88</v>
      </c>
      <c r="C48" s="236">
        <v>81633</v>
      </c>
      <c r="D48" s="263">
        <v>-1</v>
      </c>
      <c r="E48" s="263"/>
      <c r="F48" s="263"/>
      <c r="G48" s="263"/>
      <c r="H48" s="263"/>
      <c r="I48" s="263"/>
      <c r="J48" s="263"/>
      <c r="K48" s="648">
        <v>5000</v>
      </c>
      <c r="L48" s="122"/>
    </row>
    <row r="49" spans="1:12" ht="16.899999999999999" hidden="1" customHeight="1" x14ac:dyDescent="0.2">
      <c r="A49" s="657"/>
      <c r="B49" s="138" t="s">
        <v>89</v>
      </c>
      <c r="C49" s="236">
        <v>81641</v>
      </c>
      <c r="D49" s="263">
        <v>-1</v>
      </c>
      <c r="E49" s="263"/>
      <c r="F49" s="263"/>
      <c r="G49" s="263"/>
      <c r="H49" s="263"/>
      <c r="I49" s="263"/>
      <c r="J49" s="263"/>
      <c r="K49" s="648">
        <v>9000</v>
      </c>
      <c r="L49" s="122"/>
    </row>
    <row r="50" spans="1:12" ht="16.899999999999999" hidden="1" customHeight="1" x14ac:dyDescent="0.2">
      <c r="A50" s="657"/>
      <c r="B50" s="138" t="s">
        <v>90</v>
      </c>
      <c r="C50" s="236">
        <v>81644</v>
      </c>
      <c r="D50" s="263">
        <v>-1</v>
      </c>
      <c r="E50" s="263"/>
      <c r="F50" s="263"/>
      <c r="G50" s="263"/>
      <c r="H50" s="263"/>
      <c r="I50" s="263"/>
      <c r="J50" s="263"/>
      <c r="K50" s="648">
        <v>12000</v>
      </c>
      <c r="L50" s="122"/>
    </row>
    <row r="51" spans="1:12" hidden="1" x14ac:dyDescent="0.2">
      <c r="A51" s="657"/>
      <c r="B51" s="138" t="s">
        <v>131</v>
      </c>
      <c r="C51" s="236">
        <v>82531</v>
      </c>
      <c r="D51" s="263">
        <v>-1</v>
      </c>
      <c r="E51" s="263"/>
      <c r="F51" s="263"/>
      <c r="G51" s="263"/>
      <c r="H51" s="263"/>
      <c r="I51" s="263"/>
      <c r="J51" s="263"/>
      <c r="K51" s="648">
        <v>1200</v>
      </c>
      <c r="L51" s="122"/>
    </row>
    <row r="52" spans="1:12" hidden="1" x14ac:dyDescent="0.2">
      <c r="A52" s="657"/>
      <c r="B52" s="138" t="s">
        <v>132</v>
      </c>
      <c r="C52" s="236">
        <v>82532</v>
      </c>
      <c r="D52" s="263">
        <v>-1</v>
      </c>
      <c r="E52" s="263"/>
      <c r="F52" s="263"/>
      <c r="G52" s="263"/>
      <c r="H52" s="263"/>
      <c r="I52" s="263"/>
      <c r="J52" s="263"/>
      <c r="K52" s="648">
        <v>2700</v>
      </c>
      <c r="L52" s="122"/>
    </row>
    <row r="53" spans="1:12" hidden="1" x14ac:dyDescent="0.2">
      <c r="A53" s="657"/>
      <c r="B53" s="138" t="s">
        <v>133</v>
      </c>
      <c r="C53" s="236">
        <v>82533</v>
      </c>
      <c r="D53" s="263">
        <v>-1</v>
      </c>
      <c r="E53" s="263"/>
      <c r="F53" s="263"/>
      <c r="G53" s="263"/>
      <c r="H53" s="263"/>
      <c r="I53" s="263"/>
      <c r="J53" s="263"/>
      <c r="K53" s="648">
        <v>5000</v>
      </c>
      <c r="L53" s="122"/>
    </row>
    <row r="54" spans="1:12" hidden="1" x14ac:dyDescent="0.2">
      <c r="A54" s="657"/>
      <c r="B54" s="138" t="s">
        <v>134</v>
      </c>
      <c r="C54" s="236">
        <v>82541</v>
      </c>
      <c r="D54" s="263">
        <v>-1</v>
      </c>
      <c r="E54" s="263"/>
      <c r="F54" s="263"/>
      <c r="G54" s="263"/>
      <c r="H54" s="263"/>
      <c r="I54" s="263"/>
      <c r="J54" s="263"/>
      <c r="K54" s="648">
        <v>9000</v>
      </c>
      <c r="L54" s="122"/>
    </row>
    <row r="55" spans="1:12" hidden="1" x14ac:dyDescent="0.2">
      <c r="A55" s="657"/>
      <c r="B55" s="138" t="s">
        <v>135</v>
      </c>
      <c r="C55" s="236">
        <v>82544</v>
      </c>
      <c r="D55" s="263">
        <v>-1</v>
      </c>
      <c r="E55" s="263"/>
      <c r="F55" s="263"/>
      <c r="G55" s="263"/>
      <c r="H55" s="263"/>
      <c r="I55" s="263"/>
      <c r="J55" s="263"/>
      <c r="K55" s="648">
        <v>12000</v>
      </c>
      <c r="L55" s="122"/>
    </row>
    <row r="56" spans="1:12" hidden="1" x14ac:dyDescent="0.2">
      <c r="A56" s="657"/>
      <c r="B56" s="138" t="s">
        <v>136</v>
      </c>
      <c r="C56" s="236">
        <v>82611</v>
      </c>
      <c r="D56" s="263">
        <v>-1</v>
      </c>
      <c r="E56" s="263"/>
      <c r="F56" s="263"/>
      <c r="G56" s="263"/>
      <c r="H56" s="263"/>
      <c r="I56" s="263"/>
      <c r="J56" s="263"/>
      <c r="K56" s="648">
        <v>1100</v>
      </c>
      <c r="L56" s="122"/>
    </row>
    <row r="57" spans="1:12" hidden="1" x14ac:dyDescent="0.2">
      <c r="A57" s="657"/>
      <c r="B57" s="138" t="s">
        <v>137</v>
      </c>
      <c r="C57" s="236">
        <v>82612</v>
      </c>
      <c r="D57" s="263">
        <v>-1</v>
      </c>
      <c r="E57" s="263"/>
      <c r="F57" s="263"/>
      <c r="G57" s="263"/>
      <c r="H57" s="263"/>
      <c r="I57" s="263"/>
      <c r="J57" s="263"/>
      <c r="K57" s="648">
        <v>2300</v>
      </c>
      <c r="L57" s="122"/>
    </row>
    <row r="58" spans="1:12" hidden="1" x14ac:dyDescent="0.2">
      <c r="A58" s="657"/>
      <c r="B58" s="138" t="s">
        <v>138</v>
      </c>
      <c r="C58" s="236">
        <v>82613</v>
      </c>
      <c r="D58" s="263">
        <v>-1</v>
      </c>
      <c r="E58" s="263"/>
      <c r="F58" s="263"/>
      <c r="G58" s="263"/>
      <c r="H58" s="263"/>
      <c r="I58" s="263"/>
      <c r="J58" s="263"/>
      <c r="K58" s="648">
        <v>3700</v>
      </c>
      <c r="L58" s="122"/>
    </row>
    <row r="59" spans="1:12" hidden="1" x14ac:dyDescent="0.2">
      <c r="A59" s="657"/>
      <c r="B59" s="138" t="s">
        <v>139</v>
      </c>
      <c r="C59" s="236">
        <v>82641</v>
      </c>
      <c r="D59" s="263">
        <v>-1</v>
      </c>
      <c r="E59" s="263"/>
      <c r="F59" s="263"/>
      <c r="G59" s="263"/>
      <c r="H59" s="263"/>
      <c r="I59" s="263"/>
      <c r="J59" s="263"/>
      <c r="K59" s="648">
        <v>5900</v>
      </c>
      <c r="L59" s="122"/>
    </row>
    <row r="60" spans="1:12" hidden="1" x14ac:dyDescent="0.2">
      <c r="A60" s="657"/>
      <c r="B60" s="138" t="s">
        <v>140</v>
      </c>
      <c r="C60" s="236">
        <v>82644</v>
      </c>
      <c r="D60" s="263">
        <v>-1</v>
      </c>
      <c r="E60" s="263"/>
      <c r="F60" s="263"/>
      <c r="G60" s="263"/>
      <c r="H60" s="263"/>
      <c r="I60" s="263"/>
      <c r="J60" s="263"/>
      <c r="K60" s="648">
        <v>9000</v>
      </c>
      <c r="L60" s="122"/>
    </row>
    <row r="61" spans="1:12" hidden="1" x14ac:dyDescent="0.2">
      <c r="A61" s="657"/>
      <c r="B61" s="236" t="s">
        <v>566</v>
      </c>
      <c r="C61" s="236">
        <v>85031</v>
      </c>
      <c r="D61" s="236"/>
      <c r="E61" s="236"/>
      <c r="F61" s="236"/>
      <c r="G61" s="236"/>
      <c r="H61" s="236"/>
      <c r="I61" s="236"/>
      <c r="J61" s="236"/>
      <c r="K61" s="648"/>
      <c r="L61" s="122"/>
    </row>
    <row r="62" spans="1:12" hidden="1" x14ac:dyDescent="0.2">
      <c r="A62" s="657"/>
      <c r="B62" s="236" t="s">
        <v>567</v>
      </c>
      <c r="C62" s="236">
        <v>85032</v>
      </c>
      <c r="D62" s="236"/>
      <c r="E62" s="236"/>
      <c r="F62" s="236"/>
      <c r="G62" s="236"/>
      <c r="H62" s="236"/>
      <c r="I62" s="236"/>
      <c r="J62" s="236"/>
      <c r="K62" s="648"/>
      <c r="L62" s="122"/>
    </row>
    <row r="63" spans="1:12" hidden="1" x14ac:dyDescent="0.2">
      <c r="A63" s="657"/>
      <c r="B63" s="236" t="s">
        <v>568</v>
      </c>
      <c r="C63" s="236">
        <v>85033</v>
      </c>
      <c r="D63" s="236"/>
      <c r="E63" s="236"/>
      <c r="F63" s="236"/>
      <c r="G63" s="236"/>
      <c r="H63" s="236"/>
      <c r="I63" s="236"/>
      <c r="J63" s="236"/>
      <c r="K63" s="648"/>
      <c r="L63" s="122"/>
    </row>
    <row r="64" spans="1:12" hidden="1" x14ac:dyDescent="0.2">
      <c r="A64" s="657"/>
      <c r="B64" s="236" t="s">
        <v>569</v>
      </c>
      <c r="C64" s="236">
        <v>85041</v>
      </c>
      <c r="D64" s="236"/>
      <c r="E64" s="236"/>
      <c r="F64" s="236"/>
      <c r="G64" s="236"/>
      <c r="H64" s="236"/>
      <c r="I64" s="236"/>
      <c r="J64" s="236"/>
      <c r="K64" s="648"/>
      <c r="L64" s="122"/>
    </row>
    <row r="65" spans="1:12" s="130" customFormat="1" hidden="1" x14ac:dyDescent="0.2">
      <c r="A65" s="657"/>
      <c r="B65" s="236" t="s">
        <v>570</v>
      </c>
      <c r="C65" s="236">
        <v>85044</v>
      </c>
      <c r="D65" s="236"/>
      <c r="E65" s="236"/>
      <c r="F65" s="236"/>
      <c r="G65" s="236"/>
      <c r="H65" s="236"/>
      <c r="I65" s="236"/>
      <c r="J65" s="236"/>
      <c r="K65" s="648"/>
    </row>
    <row r="66" spans="1:12" hidden="1" x14ac:dyDescent="0.2">
      <c r="A66" s="657"/>
      <c r="B66" s="236" t="s">
        <v>571</v>
      </c>
      <c r="C66" s="236">
        <v>85131</v>
      </c>
      <c r="D66" s="236"/>
      <c r="E66" s="236"/>
      <c r="F66" s="236"/>
      <c r="G66" s="236"/>
      <c r="H66" s="236"/>
      <c r="I66" s="236"/>
      <c r="J66" s="236"/>
      <c r="K66" s="648"/>
      <c r="L66" s="122"/>
    </row>
    <row r="67" spans="1:12" hidden="1" x14ac:dyDescent="0.2">
      <c r="A67" s="657"/>
      <c r="B67" s="236" t="s">
        <v>572</v>
      </c>
      <c r="C67" s="236">
        <v>85132</v>
      </c>
      <c r="D67" s="236"/>
      <c r="E67" s="236"/>
      <c r="F67" s="236"/>
      <c r="G67" s="236"/>
      <c r="H67" s="236"/>
      <c r="I67" s="236"/>
      <c r="J67" s="236"/>
      <c r="K67" s="648"/>
      <c r="L67" s="122"/>
    </row>
    <row r="68" spans="1:12" ht="36" x14ac:dyDescent="0.2">
      <c r="A68" s="657"/>
      <c r="B68" s="138" t="s">
        <v>712</v>
      </c>
      <c r="C68" s="236">
        <v>85133</v>
      </c>
      <c r="D68" s="236"/>
      <c r="E68" s="236"/>
      <c r="F68" s="236"/>
      <c r="G68" s="236"/>
      <c r="H68" s="236"/>
      <c r="I68" s="236"/>
      <c r="J68" s="236"/>
      <c r="K68" s="648">
        <v>60000000</v>
      </c>
      <c r="L68" s="122"/>
    </row>
    <row r="69" spans="1:12" ht="36" x14ac:dyDescent="0.2">
      <c r="A69" s="657"/>
      <c r="B69" s="138" t="s">
        <v>677</v>
      </c>
      <c r="C69" s="236">
        <v>85141</v>
      </c>
      <c r="D69" s="236"/>
      <c r="E69" s="236"/>
      <c r="F69" s="236"/>
      <c r="G69" s="236"/>
      <c r="H69" s="236"/>
      <c r="I69" s="236"/>
      <c r="J69" s="236"/>
      <c r="K69" s="648">
        <v>80000000</v>
      </c>
      <c r="L69" s="122"/>
    </row>
    <row r="70" spans="1:12" ht="36" x14ac:dyDescent="0.2">
      <c r="A70" s="657"/>
      <c r="B70" s="138" t="s">
        <v>678</v>
      </c>
      <c r="C70" s="236">
        <v>85144</v>
      </c>
      <c r="D70" s="236"/>
      <c r="E70" s="236"/>
      <c r="F70" s="236"/>
      <c r="G70" s="236"/>
      <c r="H70" s="236"/>
      <c r="I70" s="236"/>
      <c r="J70" s="236"/>
      <c r="K70" s="648">
        <v>120000000</v>
      </c>
      <c r="L70" s="122"/>
    </row>
    <row r="71" spans="1:12" ht="16.899999999999999" hidden="1" customHeight="1" x14ac:dyDescent="0.2">
      <c r="A71" s="657"/>
      <c r="B71" s="138" t="s">
        <v>96</v>
      </c>
      <c r="C71" s="236">
        <v>81811</v>
      </c>
      <c r="D71" s="263">
        <v>-1</v>
      </c>
      <c r="E71" s="263"/>
      <c r="F71" s="263"/>
      <c r="G71" s="263"/>
      <c r="H71" s="263"/>
      <c r="I71" s="263"/>
      <c r="J71" s="263"/>
      <c r="K71" s="648">
        <v>1800</v>
      </c>
      <c r="L71" s="122"/>
    </row>
    <row r="72" spans="1:12" x14ac:dyDescent="0.2">
      <c r="A72" s="657"/>
      <c r="B72" s="138" t="s">
        <v>651</v>
      </c>
      <c r="C72" s="236">
        <v>81812</v>
      </c>
      <c r="D72" s="263">
        <v>-1</v>
      </c>
      <c r="E72" s="263"/>
      <c r="F72" s="263"/>
      <c r="G72" s="263"/>
      <c r="H72" s="263"/>
      <c r="I72" s="263"/>
      <c r="J72" s="263"/>
      <c r="K72" s="648">
        <v>35000000</v>
      </c>
      <c r="L72" s="122"/>
    </row>
    <row r="73" spans="1:12" x14ac:dyDescent="0.2">
      <c r="A73" s="657"/>
      <c r="B73" s="138" t="s">
        <v>98</v>
      </c>
      <c r="C73" s="236">
        <v>81813</v>
      </c>
      <c r="D73" s="263">
        <v>-1</v>
      </c>
      <c r="E73" s="263"/>
      <c r="F73" s="263"/>
      <c r="G73" s="263"/>
      <c r="H73" s="263"/>
      <c r="I73" s="263"/>
      <c r="J73" s="263"/>
      <c r="K73" s="648">
        <v>50000000</v>
      </c>
      <c r="L73" s="122"/>
    </row>
    <row r="74" spans="1:12" x14ac:dyDescent="0.2">
      <c r="A74" s="657"/>
      <c r="B74" s="138" t="s">
        <v>99</v>
      </c>
      <c r="C74" s="236">
        <v>81841</v>
      </c>
      <c r="D74" s="263">
        <v>-1</v>
      </c>
      <c r="E74" s="263"/>
      <c r="F74" s="263"/>
      <c r="G74" s="263"/>
      <c r="H74" s="263"/>
      <c r="I74" s="263"/>
      <c r="J74" s="263"/>
      <c r="K74" s="648">
        <v>65000000</v>
      </c>
      <c r="L74" s="122"/>
    </row>
    <row r="75" spans="1:12" x14ac:dyDescent="0.2">
      <c r="A75" s="657"/>
      <c r="B75" s="138" t="s">
        <v>100</v>
      </c>
      <c r="C75" s="236">
        <v>81844</v>
      </c>
      <c r="D75" s="263">
        <v>-1</v>
      </c>
      <c r="E75" s="263"/>
      <c r="F75" s="263"/>
      <c r="G75" s="263"/>
      <c r="H75" s="263"/>
      <c r="I75" s="263"/>
      <c r="J75" s="263"/>
      <c r="K75" s="648">
        <v>80000000</v>
      </c>
      <c r="L75" s="122"/>
    </row>
    <row r="76" spans="1:12" ht="16.899999999999999" hidden="1" customHeight="1" x14ac:dyDescent="0.2">
      <c r="A76" s="657"/>
      <c r="B76" s="138" t="s">
        <v>101</v>
      </c>
      <c r="C76" s="236">
        <v>81931</v>
      </c>
      <c r="D76" s="263">
        <v>-1</v>
      </c>
      <c r="E76" s="263"/>
      <c r="F76" s="263"/>
      <c r="G76" s="263"/>
      <c r="H76" s="263"/>
      <c r="I76" s="263"/>
      <c r="J76" s="263"/>
      <c r="K76" s="648">
        <v>1800</v>
      </c>
      <c r="L76" s="122"/>
    </row>
    <row r="77" spans="1:12" x14ac:dyDescent="0.2">
      <c r="A77" s="657"/>
      <c r="B77" s="138" t="s">
        <v>650</v>
      </c>
      <c r="C77" s="236">
        <v>81932</v>
      </c>
      <c r="D77" s="263">
        <v>-1</v>
      </c>
      <c r="E77" s="263"/>
      <c r="F77" s="263"/>
      <c r="G77" s="263"/>
      <c r="H77" s="263"/>
      <c r="I77" s="263"/>
      <c r="J77" s="263"/>
      <c r="K77" s="648">
        <v>27000000</v>
      </c>
      <c r="L77" s="122"/>
    </row>
    <row r="78" spans="1:12" x14ac:dyDescent="0.2">
      <c r="A78" s="657"/>
      <c r="B78" s="138" t="s">
        <v>103</v>
      </c>
      <c r="C78" s="236">
        <v>81933</v>
      </c>
      <c r="D78" s="263">
        <v>-1</v>
      </c>
      <c r="E78" s="263"/>
      <c r="F78" s="263"/>
      <c r="G78" s="263"/>
      <c r="H78" s="263"/>
      <c r="I78" s="263"/>
      <c r="J78" s="263"/>
      <c r="K78" s="648">
        <v>40000000</v>
      </c>
      <c r="L78" s="122"/>
    </row>
    <row r="79" spans="1:12" x14ac:dyDescent="0.2">
      <c r="A79" s="657"/>
      <c r="B79" s="138" t="s">
        <v>104</v>
      </c>
      <c r="C79" s="236">
        <v>81941</v>
      </c>
      <c r="D79" s="263">
        <v>-1</v>
      </c>
      <c r="E79" s="263"/>
      <c r="F79" s="263"/>
      <c r="G79" s="263"/>
      <c r="H79" s="263"/>
      <c r="I79" s="263"/>
      <c r="J79" s="263"/>
      <c r="K79" s="648">
        <v>80000000</v>
      </c>
      <c r="L79" s="122"/>
    </row>
    <row r="80" spans="1:12" x14ac:dyDescent="0.2">
      <c r="A80" s="657"/>
      <c r="B80" s="138" t="s">
        <v>105</v>
      </c>
      <c r="C80" s="236">
        <v>81944</v>
      </c>
      <c r="D80" s="263">
        <v>-1</v>
      </c>
      <c r="E80" s="263"/>
      <c r="F80" s="263"/>
      <c r="G80" s="263"/>
      <c r="H80" s="263"/>
      <c r="I80" s="263"/>
      <c r="J80" s="263"/>
      <c r="K80" s="648">
        <v>100000000</v>
      </c>
      <c r="L80" s="122"/>
    </row>
    <row r="81" spans="1:12" ht="16.899999999999999" hidden="1" customHeight="1" x14ac:dyDescent="0.2">
      <c r="A81" s="657"/>
      <c r="B81" s="138" t="s">
        <v>106</v>
      </c>
      <c r="C81" s="236">
        <v>82011</v>
      </c>
      <c r="D81" s="263">
        <v>-1</v>
      </c>
      <c r="E81" s="263"/>
      <c r="F81" s="263"/>
      <c r="G81" s="263"/>
      <c r="H81" s="263"/>
      <c r="I81" s="263"/>
      <c r="J81" s="263"/>
      <c r="K81" s="648">
        <v>1100</v>
      </c>
      <c r="L81" s="122"/>
    </row>
    <row r="82" spans="1:12" x14ac:dyDescent="0.2">
      <c r="A82" s="657"/>
      <c r="B82" s="138" t="s">
        <v>649</v>
      </c>
      <c r="C82" s="236">
        <v>82012</v>
      </c>
      <c r="D82" s="263">
        <v>-1</v>
      </c>
      <c r="E82" s="263"/>
      <c r="F82" s="263"/>
      <c r="G82" s="263"/>
      <c r="H82" s="263"/>
      <c r="I82" s="263"/>
      <c r="J82" s="263"/>
      <c r="K82" s="648">
        <v>18000000</v>
      </c>
      <c r="L82" s="122"/>
    </row>
    <row r="83" spans="1:12" x14ac:dyDescent="0.2">
      <c r="A83" s="657"/>
      <c r="B83" s="138" t="s">
        <v>108</v>
      </c>
      <c r="C83" s="236">
        <v>82013</v>
      </c>
      <c r="D83" s="263">
        <v>-1</v>
      </c>
      <c r="E83" s="263"/>
      <c r="F83" s="263"/>
      <c r="G83" s="263"/>
      <c r="H83" s="263"/>
      <c r="I83" s="263"/>
      <c r="J83" s="263"/>
      <c r="K83" s="648">
        <v>35000000</v>
      </c>
      <c r="L83" s="122"/>
    </row>
    <row r="84" spans="1:12" x14ac:dyDescent="0.2">
      <c r="A84" s="657"/>
      <c r="B84" s="138" t="s">
        <v>109</v>
      </c>
      <c r="C84" s="236">
        <v>82041</v>
      </c>
      <c r="D84" s="263">
        <v>-1</v>
      </c>
      <c r="E84" s="263"/>
      <c r="F84" s="263"/>
      <c r="G84" s="263"/>
      <c r="H84" s="263"/>
      <c r="I84" s="263"/>
      <c r="J84" s="263"/>
      <c r="K84" s="648">
        <v>60000000</v>
      </c>
      <c r="L84" s="122"/>
    </row>
    <row r="85" spans="1:12" x14ac:dyDescent="0.2">
      <c r="A85" s="657"/>
      <c r="B85" s="138" t="s">
        <v>110</v>
      </c>
      <c r="C85" s="236">
        <v>82044</v>
      </c>
      <c r="D85" s="263">
        <v>-1</v>
      </c>
      <c r="E85" s="263"/>
      <c r="F85" s="263"/>
      <c r="G85" s="263"/>
      <c r="H85" s="263"/>
      <c r="I85" s="263"/>
      <c r="J85" s="263"/>
      <c r="K85" s="648">
        <v>80000000</v>
      </c>
      <c r="L85" s="122"/>
    </row>
    <row r="86" spans="1:12" ht="16.899999999999999" hidden="1" customHeight="1" x14ac:dyDescent="0.2">
      <c r="A86" s="657"/>
      <c r="B86" s="138" t="s">
        <v>111</v>
      </c>
      <c r="C86" s="236">
        <v>82111</v>
      </c>
      <c r="D86" s="263">
        <v>-1</v>
      </c>
      <c r="E86" s="263"/>
      <c r="F86" s="263"/>
      <c r="G86" s="263"/>
      <c r="H86" s="263"/>
      <c r="I86" s="263"/>
      <c r="J86" s="263"/>
      <c r="K86" s="648">
        <v>1800</v>
      </c>
      <c r="L86" s="122"/>
    </row>
    <row r="87" spans="1:12" x14ac:dyDescent="0.2">
      <c r="A87" s="657"/>
      <c r="B87" s="138" t="s">
        <v>653</v>
      </c>
      <c r="C87" s="236">
        <v>82112</v>
      </c>
      <c r="D87" s="263">
        <v>-1</v>
      </c>
      <c r="E87" s="263"/>
      <c r="F87" s="263"/>
      <c r="G87" s="263"/>
      <c r="H87" s="263"/>
      <c r="I87" s="263"/>
      <c r="J87" s="263"/>
      <c r="K87" s="648">
        <v>29000000</v>
      </c>
      <c r="L87" s="122"/>
    </row>
    <row r="88" spans="1:12" x14ac:dyDescent="0.2">
      <c r="A88" s="657"/>
      <c r="B88" s="138" t="s">
        <v>113</v>
      </c>
      <c r="C88" s="236">
        <v>82113</v>
      </c>
      <c r="D88" s="263">
        <v>-1</v>
      </c>
      <c r="E88" s="263"/>
      <c r="F88" s="263"/>
      <c r="G88" s="263"/>
      <c r="H88" s="263"/>
      <c r="I88" s="263"/>
      <c r="J88" s="263"/>
      <c r="K88" s="648">
        <v>45000000</v>
      </c>
      <c r="L88" s="122"/>
    </row>
    <row r="89" spans="1:12" x14ac:dyDescent="0.2">
      <c r="A89" s="657"/>
      <c r="B89" s="138" t="s">
        <v>114</v>
      </c>
      <c r="C89" s="236">
        <v>82141</v>
      </c>
      <c r="D89" s="263">
        <v>-1</v>
      </c>
      <c r="E89" s="263"/>
      <c r="F89" s="263"/>
      <c r="G89" s="263"/>
      <c r="H89" s="263"/>
      <c r="I89" s="263"/>
      <c r="J89" s="263"/>
      <c r="K89" s="648">
        <v>65000000</v>
      </c>
      <c r="L89" s="122"/>
    </row>
    <row r="90" spans="1:12" x14ac:dyDescent="0.2">
      <c r="A90" s="657"/>
      <c r="B90" s="138" t="s">
        <v>115</v>
      </c>
      <c r="C90" s="236">
        <v>82144</v>
      </c>
      <c r="D90" s="263">
        <v>-1</v>
      </c>
      <c r="E90" s="263"/>
      <c r="F90" s="263"/>
      <c r="G90" s="263"/>
      <c r="H90" s="263"/>
      <c r="I90" s="263"/>
      <c r="J90" s="263"/>
      <c r="K90" s="648">
        <v>100000000</v>
      </c>
      <c r="L90" s="122"/>
    </row>
    <row r="91" spans="1:12" ht="16.899999999999999" hidden="1" customHeight="1" x14ac:dyDescent="0.2">
      <c r="A91" s="657"/>
      <c r="B91" s="138" t="s">
        <v>116</v>
      </c>
      <c r="C91" s="236">
        <v>82211</v>
      </c>
      <c r="D91" s="263">
        <v>-1</v>
      </c>
      <c r="E91" s="263"/>
      <c r="F91" s="263"/>
      <c r="G91" s="263"/>
      <c r="H91" s="263"/>
      <c r="I91" s="263"/>
      <c r="J91" s="263"/>
      <c r="K91" s="648">
        <v>2500</v>
      </c>
      <c r="L91" s="122"/>
    </row>
    <row r="92" spans="1:12" x14ac:dyDescent="0.2">
      <c r="A92" s="657"/>
      <c r="B92" s="138" t="s">
        <v>659</v>
      </c>
      <c r="C92" s="236">
        <v>82212</v>
      </c>
      <c r="D92" s="263">
        <v>-1</v>
      </c>
      <c r="E92" s="263"/>
      <c r="F92" s="263"/>
      <c r="G92" s="263"/>
      <c r="H92" s="263"/>
      <c r="I92" s="263"/>
      <c r="J92" s="263"/>
      <c r="K92" s="648">
        <v>50000000</v>
      </c>
      <c r="L92" s="122"/>
    </row>
    <row r="93" spans="1:12" ht="16.899999999999999" hidden="1" customHeight="1" x14ac:dyDescent="0.2">
      <c r="A93" s="657"/>
      <c r="B93" s="138" t="s">
        <v>118</v>
      </c>
      <c r="C93" s="236">
        <v>82213</v>
      </c>
      <c r="D93" s="263">
        <v>-1</v>
      </c>
      <c r="E93" s="263"/>
      <c r="F93" s="263"/>
      <c r="G93" s="263"/>
      <c r="H93" s="263"/>
      <c r="I93" s="263"/>
      <c r="J93" s="263"/>
      <c r="K93" s="648">
        <v>5700</v>
      </c>
      <c r="L93" s="122"/>
    </row>
    <row r="94" spans="1:12" x14ac:dyDescent="0.2">
      <c r="A94" s="657"/>
      <c r="B94" s="138" t="s">
        <v>119</v>
      </c>
      <c r="C94" s="236">
        <v>82241</v>
      </c>
      <c r="D94" s="263">
        <v>-1</v>
      </c>
      <c r="E94" s="263"/>
      <c r="F94" s="263"/>
      <c r="G94" s="263"/>
      <c r="H94" s="263"/>
      <c r="I94" s="263"/>
      <c r="J94" s="263"/>
      <c r="K94" s="648">
        <v>90000000</v>
      </c>
      <c r="L94" s="122"/>
    </row>
    <row r="95" spans="1:12" x14ac:dyDescent="0.2">
      <c r="A95" s="657"/>
      <c r="B95" s="138" t="s">
        <v>120</v>
      </c>
      <c r="C95" s="236">
        <v>82244</v>
      </c>
      <c r="D95" s="263">
        <v>-1</v>
      </c>
      <c r="E95" s="263"/>
      <c r="F95" s="263"/>
      <c r="G95" s="263"/>
      <c r="H95" s="263"/>
      <c r="I95" s="263"/>
      <c r="J95" s="263"/>
      <c r="K95" s="648">
        <v>120000000</v>
      </c>
      <c r="L95" s="122"/>
    </row>
    <row r="96" spans="1:12" ht="33.6" hidden="1" customHeight="1" x14ac:dyDescent="0.2">
      <c r="A96" s="657"/>
      <c r="B96" s="138" t="s">
        <v>679</v>
      </c>
      <c r="C96" s="236">
        <v>83111</v>
      </c>
      <c r="D96" s="263">
        <v>-1</v>
      </c>
      <c r="E96" s="263"/>
      <c r="F96" s="263"/>
      <c r="G96" s="263"/>
      <c r="H96" s="263"/>
      <c r="I96" s="263"/>
      <c r="J96" s="263"/>
      <c r="K96" s="648">
        <v>1100</v>
      </c>
      <c r="L96" s="122"/>
    </row>
    <row r="97" spans="1:12" x14ac:dyDescent="0.2">
      <c r="A97" s="657"/>
      <c r="B97" s="138" t="s">
        <v>656</v>
      </c>
      <c r="C97" s="236">
        <v>83112</v>
      </c>
      <c r="D97" s="263">
        <v>-1</v>
      </c>
      <c r="E97" s="263"/>
      <c r="F97" s="263"/>
      <c r="G97" s="263"/>
      <c r="H97" s="263"/>
      <c r="I97" s="263"/>
      <c r="J97" s="263"/>
      <c r="K97" s="648">
        <v>15000000</v>
      </c>
      <c r="L97" s="122"/>
    </row>
    <row r="98" spans="1:12" x14ac:dyDescent="0.2">
      <c r="A98" s="657"/>
      <c r="B98" s="138" t="s">
        <v>163</v>
      </c>
      <c r="C98" s="236">
        <v>83113</v>
      </c>
      <c r="D98" s="263">
        <v>-1</v>
      </c>
      <c r="E98" s="263"/>
      <c r="F98" s="263"/>
      <c r="G98" s="263"/>
      <c r="H98" s="263"/>
      <c r="I98" s="263"/>
      <c r="J98" s="263"/>
      <c r="K98" s="648">
        <v>37000000</v>
      </c>
      <c r="L98" s="122"/>
    </row>
    <row r="99" spans="1:12" x14ac:dyDescent="0.2">
      <c r="A99" s="657"/>
      <c r="B99" s="138" t="s">
        <v>164</v>
      </c>
      <c r="C99" s="236">
        <v>83141</v>
      </c>
      <c r="D99" s="263">
        <v>-1</v>
      </c>
      <c r="E99" s="263"/>
      <c r="F99" s="263"/>
      <c r="G99" s="263"/>
      <c r="H99" s="263"/>
      <c r="I99" s="263"/>
      <c r="J99" s="263"/>
      <c r="K99" s="648">
        <v>75000000</v>
      </c>
      <c r="L99" s="122"/>
    </row>
    <row r="100" spans="1:12" x14ac:dyDescent="0.2">
      <c r="A100" s="657"/>
      <c r="B100" s="138" t="s">
        <v>165</v>
      </c>
      <c r="C100" s="236">
        <v>83144</v>
      </c>
      <c r="D100" s="263">
        <v>-1</v>
      </c>
      <c r="E100" s="263"/>
      <c r="F100" s="263"/>
      <c r="G100" s="263"/>
      <c r="H100" s="263"/>
      <c r="I100" s="263"/>
      <c r="J100" s="263"/>
      <c r="K100" s="648">
        <v>120000000</v>
      </c>
      <c r="L100" s="122"/>
    </row>
    <row r="101" spans="1:12" hidden="1" x14ac:dyDescent="0.2">
      <c r="A101" s="657"/>
      <c r="B101" s="138" t="s">
        <v>121</v>
      </c>
      <c r="C101" s="236">
        <v>82311</v>
      </c>
      <c r="D101" s="263">
        <v>-1</v>
      </c>
      <c r="E101" s="263"/>
      <c r="F101" s="263"/>
      <c r="G101" s="263"/>
      <c r="H101" s="263"/>
      <c r="I101" s="263"/>
      <c r="J101" s="263"/>
      <c r="K101" s="648">
        <v>1100</v>
      </c>
      <c r="L101" s="122"/>
    </row>
    <row r="102" spans="1:12" hidden="1" x14ac:dyDescent="0.2">
      <c r="A102" s="657"/>
      <c r="B102" s="138" t="s">
        <v>122</v>
      </c>
      <c r="C102" s="236">
        <v>82312</v>
      </c>
      <c r="D102" s="263">
        <v>-1</v>
      </c>
      <c r="E102" s="263"/>
      <c r="F102" s="263"/>
      <c r="G102" s="263"/>
      <c r="H102" s="263"/>
      <c r="I102" s="263"/>
      <c r="J102" s="263"/>
      <c r="K102" s="648">
        <v>2300</v>
      </c>
      <c r="L102" s="122"/>
    </row>
    <row r="103" spans="1:12" hidden="1" x14ac:dyDescent="0.2">
      <c r="A103" s="657"/>
      <c r="B103" s="138" t="s">
        <v>123</v>
      </c>
      <c r="C103" s="236">
        <v>82313</v>
      </c>
      <c r="D103" s="263">
        <v>-1</v>
      </c>
      <c r="E103" s="263"/>
      <c r="F103" s="263"/>
      <c r="G103" s="263"/>
      <c r="H103" s="263"/>
      <c r="I103" s="263"/>
      <c r="J103" s="263"/>
      <c r="K103" s="648">
        <v>3700</v>
      </c>
      <c r="L103" s="122"/>
    </row>
    <row r="104" spans="1:12" hidden="1" x14ac:dyDescent="0.2">
      <c r="A104" s="657"/>
      <c r="B104" s="138" t="s">
        <v>124</v>
      </c>
      <c r="C104" s="236">
        <v>82341</v>
      </c>
      <c r="D104" s="263">
        <v>-1</v>
      </c>
      <c r="E104" s="263"/>
      <c r="F104" s="263"/>
      <c r="G104" s="263"/>
      <c r="H104" s="263"/>
      <c r="I104" s="263"/>
      <c r="J104" s="263"/>
      <c r="K104" s="648">
        <v>5900</v>
      </c>
      <c r="L104" s="122"/>
    </row>
    <row r="105" spans="1:12" hidden="1" x14ac:dyDescent="0.2">
      <c r="A105" s="657"/>
      <c r="B105" s="138" t="s">
        <v>125</v>
      </c>
      <c r="C105" s="236">
        <v>82344</v>
      </c>
      <c r="D105" s="263">
        <v>-1</v>
      </c>
      <c r="E105" s="263"/>
      <c r="F105" s="263"/>
      <c r="G105" s="263"/>
      <c r="H105" s="263"/>
      <c r="I105" s="263"/>
      <c r="J105" s="263"/>
      <c r="K105" s="648">
        <v>9000</v>
      </c>
      <c r="L105" s="122"/>
    </row>
    <row r="106" spans="1:12" hidden="1" x14ac:dyDescent="0.2">
      <c r="A106" s="657"/>
      <c r="B106" s="138" t="s">
        <v>181</v>
      </c>
      <c r="C106" s="236">
        <v>83511</v>
      </c>
      <c r="D106" s="263">
        <v>-1</v>
      </c>
      <c r="E106" s="263"/>
      <c r="F106" s="263"/>
      <c r="G106" s="263"/>
      <c r="H106" s="263"/>
      <c r="I106" s="263"/>
      <c r="J106" s="263"/>
      <c r="K106" s="648">
        <v>1100</v>
      </c>
      <c r="L106" s="122"/>
    </row>
    <row r="107" spans="1:12" hidden="1" x14ac:dyDescent="0.2">
      <c r="A107" s="657"/>
      <c r="B107" s="138" t="s">
        <v>182</v>
      </c>
      <c r="C107" s="236">
        <v>83512</v>
      </c>
      <c r="D107" s="263">
        <v>-1</v>
      </c>
      <c r="E107" s="263"/>
      <c r="F107" s="263"/>
      <c r="G107" s="263"/>
      <c r="H107" s="263"/>
      <c r="I107" s="263"/>
      <c r="J107" s="263"/>
      <c r="K107" s="648">
        <v>2300</v>
      </c>
      <c r="L107" s="122"/>
    </row>
    <row r="108" spans="1:12" hidden="1" x14ac:dyDescent="0.2">
      <c r="A108" s="657"/>
      <c r="B108" s="138" t="s">
        <v>183</v>
      </c>
      <c r="C108" s="236">
        <v>83513</v>
      </c>
      <c r="D108" s="263">
        <v>-1</v>
      </c>
      <c r="E108" s="263"/>
      <c r="F108" s="263"/>
      <c r="G108" s="263"/>
      <c r="H108" s="263"/>
      <c r="I108" s="263"/>
      <c r="J108" s="263"/>
      <c r="K108" s="648">
        <v>3700</v>
      </c>
      <c r="L108" s="122"/>
    </row>
    <row r="109" spans="1:12" hidden="1" x14ac:dyDescent="0.2">
      <c r="A109" s="657"/>
      <c r="B109" s="138" t="s">
        <v>184</v>
      </c>
      <c r="C109" s="236">
        <v>83541</v>
      </c>
      <c r="D109" s="263">
        <v>-1</v>
      </c>
      <c r="E109" s="263"/>
      <c r="F109" s="263"/>
      <c r="G109" s="263"/>
      <c r="H109" s="263"/>
      <c r="I109" s="263"/>
      <c r="J109" s="263"/>
      <c r="K109" s="648">
        <v>5900</v>
      </c>
      <c r="L109" s="122"/>
    </row>
    <row r="110" spans="1:12" hidden="1" x14ac:dyDescent="0.2">
      <c r="A110" s="657"/>
      <c r="B110" s="138" t="s">
        <v>185</v>
      </c>
      <c r="C110" s="236">
        <v>83544</v>
      </c>
      <c r="D110" s="263">
        <v>-1</v>
      </c>
      <c r="E110" s="263"/>
      <c r="F110" s="263"/>
      <c r="G110" s="263"/>
      <c r="H110" s="263"/>
      <c r="I110" s="263"/>
      <c r="J110" s="263"/>
      <c r="K110" s="648">
        <v>9000</v>
      </c>
      <c r="L110" s="122"/>
    </row>
    <row r="111" spans="1:12" hidden="1" x14ac:dyDescent="0.2">
      <c r="A111" s="657"/>
      <c r="B111" s="138" t="s">
        <v>236</v>
      </c>
      <c r="C111" s="236">
        <v>84711</v>
      </c>
      <c r="D111" s="263">
        <v>-1</v>
      </c>
      <c r="E111" s="263"/>
      <c r="F111" s="263"/>
      <c r="G111" s="263"/>
      <c r="H111" s="263"/>
      <c r="I111" s="263"/>
      <c r="J111" s="263"/>
      <c r="K111" s="648">
        <v>1200</v>
      </c>
      <c r="L111" s="122"/>
    </row>
    <row r="112" spans="1:12" hidden="1" x14ac:dyDescent="0.2">
      <c r="A112" s="657"/>
      <c r="B112" s="138" t="s">
        <v>237</v>
      </c>
      <c r="C112" s="236">
        <v>84712</v>
      </c>
      <c r="D112" s="263">
        <v>-1</v>
      </c>
      <c r="E112" s="263"/>
      <c r="F112" s="263"/>
      <c r="G112" s="263"/>
      <c r="H112" s="263"/>
      <c r="I112" s="263"/>
      <c r="J112" s="263"/>
      <c r="K112" s="648">
        <v>2700</v>
      </c>
      <c r="L112" s="122"/>
    </row>
    <row r="113" spans="1:12" hidden="1" x14ac:dyDescent="0.2">
      <c r="A113" s="657"/>
      <c r="B113" s="138" t="s">
        <v>238</v>
      </c>
      <c r="C113" s="236">
        <v>84713</v>
      </c>
      <c r="D113" s="263">
        <v>-1</v>
      </c>
      <c r="E113" s="263"/>
      <c r="F113" s="263"/>
      <c r="G113" s="263"/>
      <c r="H113" s="263"/>
      <c r="I113" s="263"/>
      <c r="J113" s="263"/>
      <c r="K113" s="648">
        <v>5000</v>
      </c>
      <c r="L113" s="122"/>
    </row>
    <row r="114" spans="1:12" hidden="1" x14ac:dyDescent="0.2">
      <c r="A114" s="657"/>
      <c r="B114" s="138" t="s">
        <v>239</v>
      </c>
      <c r="C114" s="236">
        <v>84741</v>
      </c>
      <c r="D114" s="263">
        <v>-1</v>
      </c>
      <c r="E114" s="263"/>
      <c r="F114" s="263"/>
      <c r="G114" s="263"/>
      <c r="H114" s="263"/>
      <c r="I114" s="263"/>
      <c r="J114" s="263"/>
      <c r="K114" s="648">
        <v>9000</v>
      </c>
      <c r="L114" s="122"/>
    </row>
    <row r="115" spans="1:12" hidden="1" x14ac:dyDescent="0.2">
      <c r="A115" s="657"/>
      <c r="B115" s="138" t="s">
        <v>240</v>
      </c>
      <c r="C115" s="236">
        <v>84744</v>
      </c>
      <c r="D115" s="263">
        <v>-1</v>
      </c>
      <c r="E115" s="263"/>
      <c r="F115" s="263"/>
      <c r="G115" s="263"/>
      <c r="H115" s="263"/>
      <c r="I115" s="263"/>
      <c r="J115" s="263"/>
      <c r="K115" s="648">
        <v>12000</v>
      </c>
      <c r="L115" s="122"/>
    </row>
    <row r="116" spans="1:12" ht="16.899999999999999" hidden="1" customHeight="1" x14ac:dyDescent="0.2">
      <c r="A116" s="657"/>
      <c r="B116" s="138" t="s">
        <v>126</v>
      </c>
      <c r="C116" s="236">
        <v>82411</v>
      </c>
      <c r="D116" s="263">
        <v>-1</v>
      </c>
      <c r="E116" s="263"/>
      <c r="F116" s="263"/>
      <c r="G116" s="263"/>
      <c r="H116" s="263"/>
      <c r="I116" s="263"/>
      <c r="J116" s="263"/>
      <c r="K116" s="648">
        <v>1100</v>
      </c>
      <c r="L116" s="122"/>
    </row>
    <row r="117" spans="1:12" x14ac:dyDescent="0.2">
      <c r="A117" s="657"/>
      <c r="B117" s="138" t="s">
        <v>655</v>
      </c>
      <c r="C117" s="236">
        <v>82412</v>
      </c>
      <c r="D117" s="263">
        <v>-1</v>
      </c>
      <c r="E117" s="263"/>
      <c r="F117" s="263"/>
      <c r="G117" s="263"/>
      <c r="H117" s="263"/>
      <c r="I117" s="263"/>
      <c r="J117" s="263"/>
      <c r="K117" s="648">
        <v>25000000</v>
      </c>
      <c r="L117" s="122"/>
    </row>
    <row r="118" spans="1:12" x14ac:dyDescent="0.2">
      <c r="A118" s="657"/>
      <c r="B118" s="138" t="s">
        <v>128</v>
      </c>
      <c r="C118" s="236">
        <v>82413</v>
      </c>
      <c r="D118" s="263">
        <v>-1</v>
      </c>
      <c r="E118" s="263"/>
      <c r="F118" s="263"/>
      <c r="G118" s="263"/>
      <c r="H118" s="263"/>
      <c r="I118" s="263"/>
      <c r="J118" s="263"/>
      <c r="K118" s="648">
        <v>45000000</v>
      </c>
      <c r="L118" s="122"/>
    </row>
    <row r="119" spans="1:12" x14ac:dyDescent="0.2">
      <c r="A119" s="657"/>
      <c r="B119" s="138" t="s">
        <v>129</v>
      </c>
      <c r="C119" s="236">
        <v>82441</v>
      </c>
      <c r="D119" s="263">
        <v>-1</v>
      </c>
      <c r="E119" s="263"/>
      <c r="F119" s="263"/>
      <c r="G119" s="263"/>
      <c r="H119" s="263"/>
      <c r="I119" s="263"/>
      <c r="J119" s="263"/>
      <c r="K119" s="648">
        <v>75000000</v>
      </c>
      <c r="L119" s="122"/>
    </row>
    <row r="120" spans="1:12" x14ac:dyDescent="0.2">
      <c r="A120" s="657"/>
      <c r="B120" s="138" t="s">
        <v>130</v>
      </c>
      <c r="C120" s="236">
        <v>82444</v>
      </c>
      <c r="D120" s="263">
        <v>-1</v>
      </c>
      <c r="E120" s="263"/>
      <c r="F120" s="263"/>
      <c r="G120" s="263"/>
      <c r="H120" s="263"/>
      <c r="I120" s="263"/>
      <c r="J120" s="263"/>
      <c r="K120" s="648">
        <v>100000000</v>
      </c>
      <c r="L120" s="122"/>
    </row>
    <row r="121" spans="1:12" ht="16.899999999999999" hidden="1" customHeight="1" x14ac:dyDescent="0.2">
      <c r="A121" s="657"/>
      <c r="B121" s="138" t="s">
        <v>614</v>
      </c>
      <c r="C121" s="236">
        <v>82711</v>
      </c>
      <c r="D121" s="263">
        <v>-1</v>
      </c>
      <c r="E121" s="263"/>
      <c r="F121" s="263"/>
      <c r="G121" s="263"/>
      <c r="H121" s="263"/>
      <c r="I121" s="263"/>
      <c r="J121" s="263"/>
      <c r="K121" s="648">
        <v>1200</v>
      </c>
      <c r="L121" s="122"/>
    </row>
    <row r="122" spans="1:12" x14ac:dyDescent="0.2">
      <c r="A122" s="657"/>
      <c r="B122" s="138" t="s">
        <v>708</v>
      </c>
      <c r="C122" s="236">
        <v>82712</v>
      </c>
      <c r="D122" s="263">
        <v>-1</v>
      </c>
      <c r="E122" s="263"/>
      <c r="F122" s="263"/>
      <c r="G122" s="263"/>
      <c r="H122" s="263"/>
      <c r="I122" s="263"/>
      <c r="J122" s="263"/>
      <c r="K122" s="648">
        <v>18000000</v>
      </c>
      <c r="L122" s="122"/>
    </row>
    <row r="123" spans="1:12" x14ac:dyDescent="0.2">
      <c r="A123" s="657"/>
      <c r="B123" s="138" t="s">
        <v>709</v>
      </c>
      <c r="C123" s="236">
        <v>82713</v>
      </c>
      <c r="D123" s="263">
        <v>-1</v>
      </c>
      <c r="E123" s="263"/>
      <c r="F123" s="263"/>
      <c r="G123" s="263"/>
      <c r="H123" s="263"/>
      <c r="I123" s="263"/>
      <c r="J123" s="263"/>
      <c r="K123" s="648">
        <v>40000000</v>
      </c>
      <c r="L123" s="122"/>
    </row>
    <row r="124" spans="1:12" x14ac:dyDescent="0.2">
      <c r="A124" s="657"/>
      <c r="B124" s="138" t="s">
        <v>710</v>
      </c>
      <c r="C124" s="236">
        <v>82741</v>
      </c>
      <c r="D124" s="263">
        <v>-1</v>
      </c>
      <c r="E124" s="263"/>
      <c r="F124" s="263"/>
      <c r="G124" s="263"/>
      <c r="H124" s="263"/>
      <c r="I124" s="263"/>
      <c r="J124" s="263"/>
      <c r="K124" s="648">
        <v>60000000</v>
      </c>
      <c r="L124" s="122"/>
    </row>
    <row r="125" spans="1:12" x14ac:dyDescent="0.2">
      <c r="A125" s="657"/>
      <c r="B125" s="138" t="s">
        <v>711</v>
      </c>
      <c r="C125" s="236">
        <v>82744</v>
      </c>
      <c r="D125" s="263">
        <v>-1</v>
      </c>
      <c r="E125" s="263"/>
      <c r="F125" s="263"/>
      <c r="G125" s="263"/>
      <c r="H125" s="263"/>
      <c r="I125" s="263"/>
      <c r="J125" s="263"/>
      <c r="K125" s="648">
        <v>80000000</v>
      </c>
      <c r="L125" s="122"/>
    </row>
    <row r="126" spans="1:12" hidden="1" x14ac:dyDescent="0.2">
      <c r="A126" s="657"/>
      <c r="B126" s="138" t="s">
        <v>201</v>
      </c>
      <c r="C126" s="236">
        <v>83911</v>
      </c>
      <c r="D126" s="263">
        <v>-1</v>
      </c>
      <c r="E126" s="263"/>
      <c r="F126" s="263"/>
      <c r="G126" s="263"/>
      <c r="H126" s="263"/>
      <c r="I126" s="263"/>
      <c r="J126" s="263"/>
      <c r="K126" s="648">
        <v>1200</v>
      </c>
      <c r="L126" s="122"/>
    </row>
    <row r="127" spans="1:12" hidden="1" x14ac:dyDescent="0.2">
      <c r="A127" s="657"/>
      <c r="B127" s="138" t="s">
        <v>202</v>
      </c>
      <c r="C127" s="236">
        <v>83912</v>
      </c>
      <c r="D127" s="263">
        <v>-1</v>
      </c>
      <c r="E127" s="263"/>
      <c r="F127" s="263"/>
      <c r="G127" s="263"/>
      <c r="H127" s="263"/>
      <c r="I127" s="263"/>
      <c r="J127" s="263"/>
      <c r="K127" s="648">
        <v>2700</v>
      </c>
      <c r="L127" s="122"/>
    </row>
    <row r="128" spans="1:12" hidden="1" x14ac:dyDescent="0.2">
      <c r="A128" s="657"/>
      <c r="B128" s="138" t="s">
        <v>203</v>
      </c>
      <c r="C128" s="236">
        <v>83913</v>
      </c>
      <c r="D128" s="263">
        <v>-1</v>
      </c>
      <c r="E128" s="263"/>
      <c r="F128" s="263"/>
      <c r="G128" s="263"/>
      <c r="H128" s="263"/>
      <c r="I128" s="263"/>
      <c r="J128" s="263"/>
      <c r="K128" s="648">
        <v>5000</v>
      </c>
      <c r="L128" s="122"/>
    </row>
    <row r="129" spans="1:12" hidden="1" x14ac:dyDescent="0.2">
      <c r="A129" s="657"/>
      <c r="B129" s="138" t="s">
        <v>204</v>
      </c>
      <c r="C129" s="236">
        <v>83941</v>
      </c>
      <c r="D129" s="263">
        <v>-1</v>
      </c>
      <c r="E129" s="263"/>
      <c r="F129" s="263"/>
      <c r="G129" s="263"/>
      <c r="H129" s="263"/>
      <c r="I129" s="263"/>
      <c r="J129" s="263"/>
      <c r="K129" s="648">
        <v>9000</v>
      </c>
      <c r="L129" s="122"/>
    </row>
    <row r="130" spans="1:12" hidden="1" x14ac:dyDescent="0.2">
      <c r="A130" s="657"/>
      <c r="B130" s="138" t="s">
        <v>205</v>
      </c>
      <c r="C130" s="236">
        <v>83944</v>
      </c>
      <c r="D130" s="263">
        <v>-1</v>
      </c>
      <c r="E130" s="263"/>
      <c r="F130" s="263"/>
      <c r="G130" s="263"/>
      <c r="H130" s="263"/>
      <c r="I130" s="263"/>
      <c r="J130" s="263"/>
      <c r="K130" s="648">
        <v>12000</v>
      </c>
      <c r="L130" s="122"/>
    </row>
    <row r="131" spans="1:12" ht="16.899999999999999" hidden="1" customHeight="1" x14ac:dyDescent="0.2">
      <c r="A131" s="657"/>
      <c r="B131" s="236" t="s">
        <v>502</v>
      </c>
      <c r="C131" s="236">
        <v>22311</v>
      </c>
      <c r="D131" s="236"/>
      <c r="E131" s="263"/>
      <c r="F131" s="263"/>
      <c r="G131" s="263"/>
      <c r="H131" s="263"/>
      <c r="I131" s="263"/>
      <c r="J131" s="263"/>
      <c r="K131" s="648" t="s">
        <v>613</v>
      </c>
      <c r="L131" s="122"/>
    </row>
    <row r="132" spans="1:12" ht="16.899999999999999" hidden="1" customHeight="1" x14ac:dyDescent="0.2">
      <c r="A132" s="657"/>
      <c r="B132" s="236" t="s">
        <v>503</v>
      </c>
      <c r="C132" s="236">
        <v>22312</v>
      </c>
      <c r="D132" s="236"/>
      <c r="E132" s="263"/>
      <c r="F132" s="263"/>
      <c r="G132" s="263"/>
      <c r="H132" s="263"/>
      <c r="I132" s="263"/>
      <c r="J132" s="263"/>
      <c r="K132" s="648" t="s">
        <v>613</v>
      </c>
      <c r="L132" s="122"/>
    </row>
    <row r="133" spans="1:12" ht="16.899999999999999" hidden="1" customHeight="1" x14ac:dyDescent="0.2">
      <c r="A133" s="657"/>
      <c r="B133" s="236" t="s">
        <v>504</v>
      </c>
      <c r="C133" s="236">
        <v>22313</v>
      </c>
      <c r="D133" s="236"/>
      <c r="E133" s="263"/>
      <c r="F133" s="263"/>
      <c r="G133" s="263"/>
      <c r="H133" s="263"/>
      <c r="I133" s="263"/>
      <c r="J133" s="263"/>
      <c r="K133" s="648" t="s">
        <v>613</v>
      </c>
      <c r="L133" s="122"/>
    </row>
    <row r="134" spans="1:12" ht="16.899999999999999" hidden="1" customHeight="1" x14ac:dyDescent="0.2">
      <c r="A134" s="657"/>
      <c r="B134" s="236" t="s">
        <v>505</v>
      </c>
      <c r="C134" s="236">
        <v>22315</v>
      </c>
      <c r="D134" s="236"/>
      <c r="E134" s="263"/>
      <c r="F134" s="263"/>
      <c r="G134" s="263"/>
      <c r="H134" s="263"/>
      <c r="I134" s="263"/>
      <c r="J134" s="263"/>
      <c r="K134" s="648" t="s">
        <v>613</v>
      </c>
      <c r="L134" s="122"/>
    </row>
    <row r="135" spans="1:12" ht="16.899999999999999" hidden="1" customHeight="1" x14ac:dyDescent="0.2">
      <c r="A135" s="657"/>
      <c r="B135" s="649" t="s">
        <v>506</v>
      </c>
      <c r="C135" s="649">
        <v>22321</v>
      </c>
      <c r="D135" s="236"/>
      <c r="E135" s="263"/>
      <c r="F135" s="263"/>
      <c r="G135" s="263"/>
      <c r="H135" s="263"/>
      <c r="I135" s="263"/>
      <c r="J135" s="263"/>
      <c r="K135" s="648" t="s">
        <v>613</v>
      </c>
      <c r="L135" s="122"/>
    </row>
    <row r="136" spans="1:12" ht="16.899999999999999" hidden="1" customHeight="1" x14ac:dyDescent="0.2">
      <c r="A136" s="657"/>
      <c r="B136" s="649" t="s">
        <v>507</v>
      </c>
      <c r="C136" s="649">
        <v>22322</v>
      </c>
      <c r="D136" s="236"/>
      <c r="E136" s="263"/>
      <c r="F136" s="263"/>
      <c r="G136" s="263"/>
      <c r="H136" s="263"/>
      <c r="I136" s="263"/>
      <c r="J136" s="263"/>
      <c r="K136" s="648" t="s">
        <v>613</v>
      </c>
      <c r="L136" s="122"/>
    </row>
    <row r="137" spans="1:12" ht="16.899999999999999" hidden="1" customHeight="1" x14ac:dyDescent="0.2">
      <c r="A137" s="657"/>
      <c r="B137" s="649" t="s">
        <v>508</v>
      </c>
      <c r="C137" s="649">
        <v>22323</v>
      </c>
      <c r="D137" s="236"/>
      <c r="E137" s="263"/>
      <c r="F137" s="263"/>
      <c r="G137" s="263"/>
      <c r="H137" s="263"/>
      <c r="I137" s="263"/>
      <c r="J137" s="263"/>
      <c r="K137" s="648" t="s">
        <v>613</v>
      </c>
      <c r="L137" s="122"/>
    </row>
    <row r="138" spans="1:12" ht="16.899999999999999" hidden="1" customHeight="1" x14ac:dyDescent="0.2">
      <c r="A138" s="657"/>
      <c r="B138" s="649" t="s">
        <v>509</v>
      </c>
      <c r="C138" s="649">
        <v>22325</v>
      </c>
      <c r="D138" s="236"/>
      <c r="E138" s="263"/>
      <c r="F138" s="263"/>
      <c r="G138" s="263"/>
      <c r="H138" s="263"/>
      <c r="I138" s="263"/>
      <c r="J138" s="263"/>
      <c r="K138" s="648" t="s">
        <v>613</v>
      </c>
      <c r="L138" s="122"/>
    </row>
    <row r="139" spans="1:12" ht="16.899999999999999" hidden="1" customHeight="1" x14ac:dyDescent="0.2">
      <c r="A139" s="657"/>
      <c r="B139" s="649" t="s">
        <v>510</v>
      </c>
      <c r="C139" s="649">
        <v>22331</v>
      </c>
      <c r="D139" s="236"/>
      <c r="E139" s="263"/>
      <c r="F139" s="263"/>
      <c r="G139" s="263"/>
      <c r="H139" s="263"/>
      <c r="I139" s="263"/>
      <c r="J139" s="263"/>
      <c r="K139" s="648">
        <v>1200</v>
      </c>
      <c r="L139" s="122"/>
    </row>
    <row r="140" spans="1:12" ht="16.899999999999999" hidden="1" customHeight="1" x14ac:dyDescent="0.2">
      <c r="A140" s="657"/>
      <c r="B140" s="649" t="s">
        <v>511</v>
      </c>
      <c r="C140" s="649">
        <v>22332</v>
      </c>
      <c r="D140" s="236"/>
      <c r="E140" s="263"/>
      <c r="F140" s="263"/>
      <c r="G140" s="263"/>
      <c r="H140" s="263"/>
      <c r="I140" s="263"/>
      <c r="J140" s="263"/>
      <c r="K140" s="648">
        <v>2700</v>
      </c>
      <c r="L140" s="122"/>
    </row>
    <row r="141" spans="1:12" ht="16.899999999999999" hidden="1" customHeight="1" x14ac:dyDescent="0.2">
      <c r="A141" s="657"/>
      <c r="B141" s="649" t="s">
        <v>512</v>
      </c>
      <c r="C141" s="649">
        <v>22333</v>
      </c>
      <c r="D141" s="236"/>
      <c r="E141" s="263"/>
      <c r="F141" s="263"/>
      <c r="G141" s="263"/>
      <c r="H141" s="263"/>
      <c r="I141" s="263"/>
      <c r="J141" s="263"/>
      <c r="K141" s="648">
        <v>5000</v>
      </c>
      <c r="L141" s="122"/>
    </row>
    <row r="142" spans="1:12" ht="16.899999999999999" hidden="1" customHeight="1" x14ac:dyDescent="0.2">
      <c r="A142" s="657"/>
      <c r="B142" s="649" t="s">
        <v>513</v>
      </c>
      <c r="C142" s="649">
        <v>22335</v>
      </c>
      <c r="D142" s="236"/>
      <c r="E142" s="263"/>
      <c r="F142" s="263"/>
      <c r="G142" s="263"/>
      <c r="H142" s="263"/>
      <c r="I142" s="263"/>
      <c r="J142" s="263"/>
      <c r="K142" s="648" t="s">
        <v>613</v>
      </c>
      <c r="L142" s="122"/>
    </row>
    <row r="143" spans="1:12" ht="16.899999999999999" hidden="1" customHeight="1" x14ac:dyDescent="0.2">
      <c r="A143" s="657"/>
      <c r="B143" s="236" t="s">
        <v>514</v>
      </c>
      <c r="C143" s="236">
        <v>22341</v>
      </c>
      <c r="D143" s="236"/>
      <c r="E143" s="263"/>
      <c r="F143" s="263"/>
      <c r="G143" s="263"/>
      <c r="H143" s="263"/>
      <c r="I143" s="263"/>
      <c r="J143" s="263"/>
      <c r="K143" s="648">
        <v>9000</v>
      </c>
      <c r="L143" s="122"/>
    </row>
    <row r="144" spans="1:12" ht="16.899999999999999" hidden="1" customHeight="1" x14ac:dyDescent="0.2">
      <c r="A144" s="657"/>
      <c r="B144" s="236" t="s">
        <v>515</v>
      </c>
      <c r="C144" s="236">
        <v>22344</v>
      </c>
      <c r="D144" s="236"/>
      <c r="E144" s="263"/>
      <c r="F144" s="263"/>
      <c r="G144" s="263"/>
      <c r="H144" s="263"/>
      <c r="I144" s="263"/>
      <c r="J144" s="263"/>
      <c r="K144" s="648">
        <v>12000</v>
      </c>
      <c r="L144" s="122"/>
    </row>
    <row r="145" spans="1:12" hidden="1" x14ac:dyDescent="0.2">
      <c r="A145" s="657"/>
      <c r="B145" s="138" t="s">
        <v>196</v>
      </c>
      <c r="C145" s="236">
        <v>83811</v>
      </c>
      <c r="D145" s="263">
        <v>-1</v>
      </c>
      <c r="E145" s="263"/>
      <c r="F145" s="263"/>
      <c r="G145" s="263"/>
      <c r="H145" s="263"/>
      <c r="I145" s="263"/>
      <c r="J145" s="263"/>
      <c r="K145" s="648">
        <v>1200</v>
      </c>
      <c r="L145" s="122"/>
    </row>
    <row r="146" spans="1:12" hidden="1" x14ac:dyDescent="0.2">
      <c r="A146" s="657"/>
      <c r="B146" s="138" t="s">
        <v>197</v>
      </c>
      <c r="C146" s="236">
        <v>83812</v>
      </c>
      <c r="D146" s="263">
        <v>-1</v>
      </c>
      <c r="E146" s="263"/>
      <c r="F146" s="263"/>
      <c r="G146" s="263"/>
      <c r="H146" s="263"/>
      <c r="I146" s="263"/>
      <c r="J146" s="263"/>
      <c r="K146" s="648">
        <v>2700</v>
      </c>
      <c r="L146" s="122"/>
    </row>
    <row r="147" spans="1:12" hidden="1" x14ac:dyDescent="0.2">
      <c r="A147" s="657"/>
      <c r="B147" s="138" t="s">
        <v>198</v>
      </c>
      <c r="C147" s="236">
        <v>83813</v>
      </c>
      <c r="D147" s="263">
        <v>-1</v>
      </c>
      <c r="E147" s="263"/>
      <c r="F147" s="263"/>
      <c r="G147" s="263"/>
      <c r="H147" s="263"/>
      <c r="I147" s="263"/>
      <c r="J147" s="263"/>
      <c r="K147" s="648">
        <v>5000</v>
      </c>
      <c r="L147" s="122"/>
    </row>
    <row r="148" spans="1:12" hidden="1" x14ac:dyDescent="0.2">
      <c r="A148" s="657"/>
      <c r="B148" s="138" t="s">
        <v>199</v>
      </c>
      <c r="C148" s="236">
        <v>83841</v>
      </c>
      <c r="D148" s="263">
        <v>-1</v>
      </c>
      <c r="E148" s="263"/>
      <c r="F148" s="263"/>
      <c r="G148" s="263"/>
      <c r="H148" s="263"/>
      <c r="I148" s="263"/>
      <c r="J148" s="263"/>
      <c r="K148" s="648">
        <v>9000</v>
      </c>
      <c r="L148" s="122"/>
    </row>
    <row r="149" spans="1:12" hidden="1" x14ac:dyDescent="0.2">
      <c r="A149" s="657"/>
      <c r="B149" s="138" t="s">
        <v>200</v>
      </c>
      <c r="C149" s="236">
        <v>83844</v>
      </c>
      <c r="D149" s="263">
        <v>-1</v>
      </c>
      <c r="E149" s="263"/>
      <c r="F149" s="263"/>
      <c r="G149" s="263"/>
      <c r="H149" s="263"/>
      <c r="I149" s="263"/>
      <c r="J149" s="263"/>
      <c r="K149" s="648">
        <v>12000</v>
      </c>
      <c r="L149" s="122"/>
    </row>
    <row r="150" spans="1:12" hidden="1" x14ac:dyDescent="0.2">
      <c r="A150" s="657"/>
      <c r="B150" s="236" t="s">
        <v>284</v>
      </c>
      <c r="C150" s="236">
        <v>20111</v>
      </c>
      <c r="D150" s="236"/>
      <c r="E150" s="263"/>
      <c r="F150" s="263"/>
      <c r="G150" s="263"/>
      <c r="H150" s="263"/>
      <c r="I150" s="263"/>
      <c r="J150" s="263"/>
      <c r="K150" s="648">
        <v>1200</v>
      </c>
      <c r="L150" s="122"/>
    </row>
    <row r="151" spans="1:12" hidden="1" x14ac:dyDescent="0.2">
      <c r="A151" s="657"/>
      <c r="B151" s="236" t="s">
        <v>285</v>
      </c>
      <c r="C151" s="236">
        <v>20112</v>
      </c>
      <c r="D151" s="236"/>
      <c r="E151" s="263"/>
      <c r="F151" s="263"/>
      <c r="G151" s="263"/>
      <c r="H151" s="263"/>
      <c r="I151" s="263"/>
      <c r="J151" s="263"/>
      <c r="K151" s="648">
        <v>2700</v>
      </c>
      <c r="L151" s="122"/>
    </row>
    <row r="152" spans="1:12" hidden="1" x14ac:dyDescent="0.2">
      <c r="A152" s="657"/>
      <c r="B152" s="236" t="s">
        <v>286</v>
      </c>
      <c r="C152" s="236">
        <v>20113</v>
      </c>
      <c r="D152" s="236"/>
      <c r="E152" s="263"/>
      <c r="F152" s="263"/>
      <c r="G152" s="263"/>
      <c r="H152" s="263"/>
      <c r="I152" s="263"/>
      <c r="J152" s="263"/>
      <c r="K152" s="648">
        <v>5000</v>
      </c>
      <c r="L152" s="122"/>
    </row>
    <row r="153" spans="1:12" hidden="1" x14ac:dyDescent="0.2">
      <c r="A153" s="657"/>
      <c r="B153" s="236" t="s">
        <v>287</v>
      </c>
      <c r="C153" s="236">
        <v>20115</v>
      </c>
      <c r="D153" s="236"/>
      <c r="E153" s="263"/>
      <c r="F153" s="263"/>
      <c r="G153" s="263"/>
      <c r="H153" s="263"/>
      <c r="I153" s="263"/>
      <c r="J153" s="263"/>
      <c r="K153" s="648">
        <v>9000</v>
      </c>
      <c r="L153" s="122"/>
    </row>
    <row r="154" spans="1:12" hidden="1" x14ac:dyDescent="0.2">
      <c r="A154" s="657"/>
      <c r="B154" s="649" t="s">
        <v>288</v>
      </c>
      <c r="C154" s="649">
        <v>20121</v>
      </c>
      <c r="D154" s="236"/>
      <c r="E154" s="263"/>
      <c r="F154" s="263"/>
      <c r="G154" s="263"/>
      <c r="H154" s="263"/>
      <c r="I154" s="263"/>
      <c r="J154" s="263"/>
      <c r="K154" s="648">
        <v>2500</v>
      </c>
      <c r="L154" s="122"/>
    </row>
    <row r="155" spans="1:12" hidden="1" x14ac:dyDescent="0.2">
      <c r="A155" s="657"/>
      <c r="B155" s="649" t="s">
        <v>289</v>
      </c>
      <c r="C155" s="649">
        <v>20122</v>
      </c>
      <c r="D155" s="236"/>
      <c r="E155" s="263"/>
      <c r="F155" s="263"/>
      <c r="G155" s="263"/>
      <c r="H155" s="263"/>
      <c r="I155" s="263"/>
      <c r="J155" s="263"/>
      <c r="K155" s="648">
        <v>3700</v>
      </c>
      <c r="L155" s="122"/>
    </row>
    <row r="156" spans="1:12" hidden="1" x14ac:dyDescent="0.2">
      <c r="A156" s="657"/>
      <c r="B156" s="649" t="s">
        <v>290</v>
      </c>
      <c r="C156" s="649">
        <v>20123</v>
      </c>
      <c r="D156" s="236"/>
      <c r="E156" s="263"/>
      <c r="F156" s="263"/>
      <c r="G156" s="263"/>
      <c r="H156" s="263"/>
      <c r="I156" s="263"/>
      <c r="J156" s="263"/>
      <c r="K156" s="648">
        <v>5700</v>
      </c>
      <c r="L156" s="122"/>
    </row>
    <row r="157" spans="1:12" hidden="1" x14ac:dyDescent="0.2">
      <c r="A157" s="657"/>
      <c r="B157" s="649" t="s">
        <v>291</v>
      </c>
      <c r="C157" s="649">
        <v>20125</v>
      </c>
      <c r="D157" s="236"/>
      <c r="E157" s="263"/>
      <c r="F157" s="263"/>
      <c r="G157" s="263"/>
      <c r="H157" s="263"/>
      <c r="I157" s="263"/>
      <c r="J157" s="263"/>
      <c r="K157" s="648">
        <v>9000</v>
      </c>
      <c r="L157" s="122"/>
    </row>
    <row r="158" spans="1:12" ht="30" hidden="1" x14ac:dyDescent="0.2">
      <c r="A158" s="657"/>
      <c r="B158" s="658" t="s">
        <v>622</v>
      </c>
      <c r="C158" s="649">
        <v>20131</v>
      </c>
      <c r="D158" s="236"/>
      <c r="E158" s="263"/>
      <c r="F158" s="263"/>
      <c r="G158" s="263"/>
      <c r="H158" s="263"/>
      <c r="I158" s="263"/>
      <c r="J158" s="263"/>
      <c r="K158" s="648">
        <v>2500</v>
      </c>
      <c r="L158" s="122"/>
    </row>
    <row r="159" spans="1:12" ht="30" x14ac:dyDescent="0.2">
      <c r="A159" s="657"/>
      <c r="B159" s="658" t="s">
        <v>621</v>
      </c>
      <c r="C159" s="649">
        <v>20132</v>
      </c>
      <c r="D159" s="236"/>
      <c r="E159" s="263"/>
      <c r="F159" s="263"/>
      <c r="G159" s="263"/>
      <c r="H159" s="263"/>
      <c r="I159" s="263"/>
      <c r="J159" s="263"/>
      <c r="K159" s="648">
        <v>37000000</v>
      </c>
      <c r="L159" s="122"/>
    </row>
    <row r="160" spans="1:12" ht="30" x14ac:dyDescent="0.2">
      <c r="A160" s="657"/>
      <c r="B160" s="658" t="s">
        <v>660</v>
      </c>
      <c r="C160" s="649">
        <v>20133</v>
      </c>
      <c r="D160" s="236"/>
      <c r="E160" s="263"/>
      <c r="F160" s="263"/>
      <c r="G160" s="263"/>
      <c r="H160" s="263"/>
      <c r="I160" s="263"/>
      <c r="J160" s="263"/>
      <c r="K160" s="648">
        <v>57000000</v>
      </c>
      <c r="L160" s="122"/>
    </row>
    <row r="161" spans="1:12" ht="30" hidden="1" x14ac:dyDescent="0.2">
      <c r="A161" s="657"/>
      <c r="B161" s="658" t="s">
        <v>620</v>
      </c>
      <c r="C161" s="649">
        <v>20135</v>
      </c>
      <c r="D161" s="236"/>
      <c r="E161" s="263"/>
      <c r="F161" s="263"/>
      <c r="G161" s="263"/>
      <c r="H161" s="263"/>
      <c r="I161" s="263"/>
      <c r="J161" s="263"/>
      <c r="K161" s="648">
        <v>9000</v>
      </c>
      <c r="L161" s="122"/>
    </row>
    <row r="162" spans="1:12" ht="36" x14ac:dyDescent="0.2">
      <c r="A162" s="657"/>
      <c r="B162" s="138" t="s">
        <v>661</v>
      </c>
      <c r="C162" s="236">
        <v>20141</v>
      </c>
      <c r="D162" s="236"/>
      <c r="E162" s="263"/>
      <c r="F162" s="263"/>
      <c r="G162" s="263"/>
      <c r="H162" s="263"/>
      <c r="I162" s="263"/>
      <c r="J162" s="263"/>
      <c r="K162" s="648">
        <v>90000000</v>
      </c>
      <c r="L162" s="122"/>
    </row>
    <row r="163" spans="1:12" ht="36" x14ac:dyDescent="0.2">
      <c r="A163" s="657"/>
      <c r="B163" s="138" t="s">
        <v>662</v>
      </c>
      <c r="C163" s="236">
        <v>20144</v>
      </c>
      <c r="D163" s="236"/>
      <c r="E163" s="263"/>
      <c r="F163" s="263"/>
      <c r="G163" s="263"/>
      <c r="H163" s="263"/>
      <c r="I163" s="263"/>
      <c r="J163" s="263"/>
      <c r="K163" s="648">
        <v>120000000</v>
      </c>
      <c r="L163" s="122"/>
    </row>
    <row r="164" spans="1:12" hidden="1" x14ac:dyDescent="0.2">
      <c r="A164" s="657"/>
      <c r="B164" s="659" t="s">
        <v>552</v>
      </c>
      <c r="C164" s="236">
        <v>20211</v>
      </c>
      <c r="D164" s="236"/>
      <c r="E164" s="263"/>
      <c r="F164" s="263"/>
      <c r="G164" s="263"/>
      <c r="H164" s="263"/>
      <c r="I164" s="263"/>
      <c r="J164" s="263"/>
      <c r="K164" s="648">
        <v>1200</v>
      </c>
      <c r="L164" s="122"/>
    </row>
    <row r="165" spans="1:12" hidden="1" x14ac:dyDescent="0.2">
      <c r="A165" s="657"/>
      <c r="B165" s="659" t="s">
        <v>553</v>
      </c>
      <c r="C165" s="236">
        <v>20212</v>
      </c>
      <c r="D165" s="236"/>
      <c r="E165" s="263"/>
      <c r="F165" s="263"/>
      <c r="G165" s="263"/>
      <c r="H165" s="263"/>
      <c r="I165" s="263"/>
      <c r="J165" s="263"/>
      <c r="K165" s="648">
        <v>2700</v>
      </c>
      <c r="L165" s="122"/>
    </row>
    <row r="166" spans="1:12" hidden="1" x14ac:dyDescent="0.2">
      <c r="A166" s="657"/>
      <c r="B166" s="659" t="s">
        <v>554</v>
      </c>
      <c r="C166" s="236">
        <v>20213</v>
      </c>
      <c r="D166" s="236"/>
      <c r="E166" s="263"/>
      <c r="F166" s="263"/>
      <c r="G166" s="263"/>
      <c r="H166" s="263"/>
      <c r="I166" s="263"/>
      <c r="J166" s="263"/>
      <c r="K166" s="648">
        <v>5000</v>
      </c>
      <c r="L166" s="122"/>
    </row>
    <row r="167" spans="1:12" hidden="1" x14ac:dyDescent="0.2">
      <c r="A167" s="657"/>
      <c r="B167" s="659" t="s">
        <v>555</v>
      </c>
      <c r="C167" s="236">
        <v>20215</v>
      </c>
      <c r="D167" s="236"/>
      <c r="E167" s="263"/>
      <c r="F167" s="263"/>
      <c r="G167" s="263"/>
      <c r="H167" s="263"/>
      <c r="I167" s="263"/>
      <c r="J167" s="263"/>
      <c r="K167" s="648">
        <v>9000</v>
      </c>
      <c r="L167" s="122"/>
    </row>
    <row r="168" spans="1:12" hidden="1" x14ac:dyDescent="0.2">
      <c r="A168" s="657"/>
      <c r="B168" s="649" t="s">
        <v>556</v>
      </c>
      <c r="C168" s="649">
        <v>20221</v>
      </c>
      <c r="D168" s="236"/>
      <c r="E168" s="263"/>
      <c r="F168" s="263"/>
      <c r="G168" s="263"/>
      <c r="H168" s="263"/>
      <c r="I168" s="263"/>
      <c r="J168" s="263"/>
      <c r="K168" s="648">
        <v>2500</v>
      </c>
      <c r="L168" s="122"/>
    </row>
    <row r="169" spans="1:12" hidden="1" x14ac:dyDescent="0.2">
      <c r="A169" s="657"/>
      <c r="B169" s="649" t="s">
        <v>557</v>
      </c>
      <c r="C169" s="649">
        <v>20222</v>
      </c>
      <c r="D169" s="236"/>
      <c r="E169" s="263"/>
      <c r="F169" s="263"/>
      <c r="G169" s="263"/>
      <c r="H169" s="263"/>
      <c r="I169" s="263"/>
      <c r="J169" s="263"/>
      <c r="K169" s="648">
        <v>3700</v>
      </c>
      <c r="L169" s="122"/>
    </row>
    <row r="170" spans="1:12" hidden="1" x14ac:dyDescent="0.2">
      <c r="A170" s="657"/>
      <c r="B170" s="649" t="s">
        <v>558</v>
      </c>
      <c r="C170" s="649">
        <v>20223</v>
      </c>
      <c r="D170" s="236"/>
      <c r="E170" s="263"/>
      <c r="F170" s="263"/>
      <c r="G170" s="263"/>
      <c r="H170" s="263"/>
      <c r="I170" s="263"/>
      <c r="J170" s="263"/>
      <c r="K170" s="648">
        <v>5700</v>
      </c>
      <c r="L170" s="122"/>
    </row>
    <row r="171" spans="1:12" hidden="1" x14ac:dyDescent="0.2">
      <c r="A171" s="657"/>
      <c r="B171" s="649" t="s">
        <v>559</v>
      </c>
      <c r="C171" s="649">
        <v>20225</v>
      </c>
      <c r="D171" s="236"/>
      <c r="E171" s="263"/>
      <c r="F171" s="263"/>
      <c r="G171" s="263"/>
      <c r="H171" s="263"/>
      <c r="I171" s="263"/>
      <c r="J171" s="263"/>
      <c r="K171" s="648">
        <v>9000</v>
      </c>
      <c r="L171" s="122"/>
    </row>
    <row r="172" spans="1:12" hidden="1" x14ac:dyDescent="0.2">
      <c r="A172" s="657"/>
      <c r="B172" s="649" t="s">
        <v>560</v>
      </c>
      <c r="C172" s="649">
        <v>20231</v>
      </c>
      <c r="D172" s="236"/>
      <c r="E172" s="263"/>
      <c r="F172" s="263"/>
      <c r="G172" s="263"/>
      <c r="H172" s="263"/>
      <c r="I172" s="263"/>
      <c r="J172" s="263"/>
      <c r="K172" s="648">
        <v>2500</v>
      </c>
      <c r="L172" s="122"/>
    </row>
    <row r="173" spans="1:12" hidden="1" x14ac:dyDescent="0.2">
      <c r="A173" s="657"/>
      <c r="B173" s="649" t="s">
        <v>561</v>
      </c>
      <c r="C173" s="649">
        <v>20232</v>
      </c>
      <c r="D173" s="236"/>
      <c r="E173" s="263"/>
      <c r="F173" s="263"/>
      <c r="G173" s="263"/>
      <c r="H173" s="263"/>
      <c r="I173" s="263"/>
      <c r="J173" s="263"/>
      <c r="K173" s="648">
        <v>3700</v>
      </c>
      <c r="L173" s="122"/>
    </row>
    <row r="174" spans="1:12" hidden="1" x14ac:dyDescent="0.2">
      <c r="A174" s="657"/>
      <c r="B174" s="649" t="s">
        <v>562</v>
      </c>
      <c r="C174" s="649">
        <v>20233</v>
      </c>
      <c r="D174" s="236"/>
      <c r="E174" s="263"/>
      <c r="F174" s="263"/>
      <c r="G174" s="263"/>
      <c r="H174" s="263"/>
      <c r="I174" s="263"/>
      <c r="J174" s="263"/>
      <c r="K174" s="648">
        <v>5700</v>
      </c>
      <c r="L174" s="122"/>
    </row>
    <row r="175" spans="1:12" hidden="1" x14ac:dyDescent="0.2">
      <c r="A175" s="657"/>
      <c r="B175" s="649" t="s">
        <v>563</v>
      </c>
      <c r="C175" s="649">
        <v>20235</v>
      </c>
      <c r="D175" s="236"/>
      <c r="E175" s="263"/>
      <c r="F175" s="263"/>
      <c r="G175" s="263"/>
      <c r="H175" s="263"/>
      <c r="I175" s="263"/>
      <c r="J175" s="263"/>
      <c r="K175" s="648">
        <v>9000</v>
      </c>
      <c r="L175" s="122"/>
    </row>
    <row r="176" spans="1:12" hidden="1" x14ac:dyDescent="0.2">
      <c r="A176" s="657"/>
      <c r="B176" s="659" t="s">
        <v>564</v>
      </c>
      <c r="C176" s="236">
        <v>20241</v>
      </c>
      <c r="D176" s="236"/>
      <c r="E176" s="263"/>
      <c r="F176" s="263"/>
      <c r="G176" s="263"/>
      <c r="H176" s="263"/>
      <c r="I176" s="263"/>
      <c r="J176" s="263"/>
      <c r="K176" s="648">
        <v>9000</v>
      </c>
      <c r="L176" s="122"/>
    </row>
    <row r="177" spans="1:12" hidden="1" x14ac:dyDescent="0.2">
      <c r="A177" s="657"/>
      <c r="B177" s="659" t="s">
        <v>565</v>
      </c>
      <c r="C177" s="236">
        <v>20244</v>
      </c>
      <c r="D177" s="236"/>
      <c r="E177" s="263"/>
      <c r="F177" s="263"/>
      <c r="G177" s="263"/>
      <c r="H177" s="263"/>
      <c r="I177" s="263"/>
      <c r="J177" s="263"/>
      <c r="K177" s="648">
        <v>12000</v>
      </c>
      <c r="L177" s="122"/>
    </row>
    <row r="178" spans="1:12" hidden="1" x14ac:dyDescent="0.2">
      <c r="A178" s="657"/>
      <c r="B178" s="659" t="s">
        <v>298</v>
      </c>
      <c r="C178" s="638">
        <v>20311</v>
      </c>
      <c r="D178" s="236"/>
      <c r="E178" s="263"/>
      <c r="F178" s="263"/>
      <c r="G178" s="263"/>
      <c r="H178" s="263"/>
      <c r="I178" s="263"/>
      <c r="J178" s="263"/>
      <c r="K178" s="648">
        <v>1100</v>
      </c>
      <c r="L178" s="122"/>
    </row>
    <row r="179" spans="1:12" hidden="1" x14ac:dyDescent="0.2">
      <c r="A179" s="657"/>
      <c r="B179" s="659" t="s">
        <v>299</v>
      </c>
      <c r="C179" s="638">
        <v>20312</v>
      </c>
      <c r="D179" s="236"/>
      <c r="E179" s="263"/>
      <c r="F179" s="263"/>
      <c r="G179" s="263"/>
      <c r="H179" s="263"/>
      <c r="I179" s="263"/>
      <c r="J179" s="263"/>
      <c r="K179" s="648">
        <v>2300</v>
      </c>
      <c r="L179" s="122"/>
    </row>
    <row r="180" spans="1:12" hidden="1" x14ac:dyDescent="0.2">
      <c r="A180" s="657"/>
      <c r="B180" s="659" t="s">
        <v>300</v>
      </c>
      <c r="C180" s="638">
        <v>20313</v>
      </c>
      <c r="D180" s="236"/>
      <c r="E180" s="263"/>
      <c r="F180" s="263"/>
      <c r="G180" s="263"/>
      <c r="H180" s="263"/>
      <c r="I180" s="263"/>
      <c r="J180" s="263"/>
      <c r="K180" s="648">
        <v>3700</v>
      </c>
      <c r="L180" s="122"/>
    </row>
    <row r="181" spans="1:12" hidden="1" x14ac:dyDescent="0.2">
      <c r="A181" s="657"/>
      <c r="B181" s="659" t="s">
        <v>301</v>
      </c>
      <c r="C181" s="638">
        <v>20315</v>
      </c>
      <c r="D181" s="236"/>
      <c r="E181" s="263"/>
      <c r="F181" s="263"/>
      <c r="G181" s="263"/>
      <c r="H181" s="263"/>
      <c r="I181" s="263"/>
      <c r="J181" s="263"/>
      <c r="K181" s="648">
        <v>5900</v>
      </c>
      <c r="L181" s="122"/>
    </row>
    <row r="182" spans="1:12" hidden="1" x14ac:dyDescent="0.2">
      <c r="A182" s="657"/>
      <c r="B182" s="649" t="s">
        <v>302</v>
      </c>
      <c r="C182" s="649">
        <v>20321</v>
      </c>
      <c r="D182" s="236"/>
      <c r="E182" s="263"/>
      <c r="F182" s="263"/>
      <c r="G182" s="263"/>
      <c r="H182" s="263"/>
      <c r="I182" s="263"/>
      <c r="J182" s="263"/>
      <c r="K182" s="648">
        <v>1500</v>
      </c>
      <c r="L182" s="122"/>
    </row>
    <row r="183" spans="1:12" hidden="1" x14ac:dyDescent="0.2">
      <c r="A183" s="657"/>
      <c r="B183" s="649" t="s">
        <v>303</v>
      </c>
      <c r="C183" s="649">
        <v>20322</v>
      </c>
      <c r="D183" s="236"/>
      <c r="E183" s="263"/>
      <c r="F183" s="263"/>
      <c r="G183" s="263"/>
      <c r="H183" s="263"/>
      <c r="I183" s="263"/>
      <c r="J183" s="263"/>
      <c r="K183" s="648">
        <v>2700</v>
      </c>
      <c r="L183" s="122"/>
    </row>
    <row r="184" spans="1:12" hidden="1" x14ac:dyDescent="0.2">
      <c r="A184" s="657"/>
      <c r="B184" s="649" t="s">
        <v>304</v>
      </c>
      <c r="C184" s="649">
        <v>20323</v>
      </c>
      <c r="D184" s="236"/>
      <c r="E184" s="263"/>
      <c r="F184" s="263"/>
      <c r="G184" s="263"/>
      <c r="H184" s="263"/>
      <c r="I184" s="263"/>
      <c r="J184" s="263"/>
      <c r="K184" s="648">
        <v>4200</v>
      </c>
      <c r="L184" s="122"/>
    </row>
    <row r="185" spans="1:12" hidden="1" x14ac:dyDescent="0.2">
      <c r="A185" s="657"/>
      <c r="B185" s="649" t="s">
        <v>305</v>
      </c>
      <c r="C185" s="649">
        <v>20325</v>
      </c>
      <c r="D185" s="236"/>
      <c r="E185" s="263"/>
      <c r="F185" s="263"/>
      <c r="G185" s="263"/>
      <c r="H185" s="263"/>
      <c r="I185" s="263"/>
      <c r="J185" s="263"/>
      <c r="K185" s="648">
        <v>7500</v>
      </c>
      <c r="L185" s="122"/>
    </row>
    <row r="186" spans="1:12" hidden="1" x14ac:dyDescent="0.2">
      <c r="A186" s="657"/>
      <c r="B186" s="649" t="s">
        <v>306</v>
      </c>
      <c r="C186" s="649">
        <v>20331</v>
      </c>
      <c r="D186" s="236"/>
      <c r="E186" s="263"/>
      <c r="F186" s="263"/>
      <c r="G186" s="263"/>
      <c r="H186" s="263"/>
      <c r="I186" s="263"/>
      <c r="J186" s="263"/>
      <c r="K186" s="648">
        <v>2500</v>
      </c>
      <c r="L186" s="122"/>
    </row>
    <row r="187" spans="1:12" hidden="1" x14ac:dyDescent="0.2">
      <c r="A187" s="657"/>
      <c r="B187" s="649" t="s">
        <v>307</v>
      </c>
      <c r="C187" s="649">
        <v>20332</v>
      </c>
      <c r="D187" s="236"/>
      <c r="E187" s="263"/>
      <c r="F187" s="263"/>
      <c r="G187" s="263"/>
      <c r="H187" s="263"/>
      <c r="I187" s="263"/>
      <c r="J187" s="263"/>
      <c r="K187" s="648">
        <v>3700</v>
      </c>
      <c r="L187" s="122"/>
    </row>
    <row r="188" spans="1:12" hidden="1" x14ac:dyDescent="0.2">
      <c r="A188" s="657"/>
      <c r="B188" s="649" t="s">
        <v>308</v>
      </c>
      <c r="C188" s="649">
        <v>20333</v>
      </c>
      <c r="D188" s="236"/>
      <c r="E188" s="263"/>
      <c r="F188" s="263"/>
      <c r="G188" s="263"/>
      <c r="H188" s="263"/>
      <c r="I188" s="263"/>
      <c r="J188" s="263"/>
      <c r="K188" s="648">
        <v>5700</v>
      </c>
      <c r="L188" s="122"/>
    </row>
    <row r="189" spans="1:12" hidden="1" x14ac:dyDescent="0.2">
      <c r="A189" s="657"/>
      <c r="B189" s="649" t="s">
        <v>309</v>
      </c>
      <c r="C189" s="649">
        <v>20335</v>
      </c>
      <c r="D189" s="236"/>
      <c r="E189" s="263"/>
      <c r="F189" s="263"/>
      <c r="G189" s="263"/>
      <c r="H189" s="263"/>
      <c r="I189" s="263"/>
      <c r="J189" s="263"/>
      <c r="K189" s="648">
        <v>9000</v>
      </c>
      <c r="L189" s="122"/>
    </row>
    <row r="190" spans="1:12" hidden="1" x14ac:dyDescent="0.2">
      <c r="A190" s="657"/>
      <c r="B190" s="659" t="s">
        <v>310</v>
      </c>
      <c r="C190" s="649">
        <v>20341</v>
      </c>
      <c r="D190" s="236"/>
      <c r="E190" s="263"/>
      <c r="F190" s="263"/>
      <c r="G190" s="263"/>
      <c r="H190" s="263"/>
      <c r="I190" s="263"/>
      <c r="J190" s="263"/>
      <c r="K190" s="648">
        <v>9000</v>
      </c>
      <c r="L190" s="122"/>
    </row>
    <row r="191" spans="1:12" hidden="1" x14ac:dyDescent="0.2">
      <c r="A191" s="657"/>
      <c r="B191" s="659" t="s">
        <v>311</v>
      </c>
      <c r="C191" s="649">
        <v>20344</v>
      </c>
      <c r="D191" s="236"/>
      <c r="E191" s="263"/>
      <c r="F191" s="263"/>
      <c r="G191" s="263"/>
      <c r="H191" s="263"/>
      <c r="I191" s="263"/>
      <c r="J191" s="263"/>
      <c r="K191" s="648">
        <v>12000</v>
      </c>
      <c r="L191" s="122"/>
    </row>
    <row r="192" spans="1:12" hidden="1" x14ac:dyDescent="0.2">
      <c r="A192" s="657"/>
      <c r="B192" s="638" t="s">
        <v>404</v>
      </c>
      <c r="C192" s="653">
        <v>21511</v>
      </c>
      <c r="D192" s="236"/>
      <c r="E192" s="263"/>
      <c r="F192" s="263"/>
      <c r="G192" s="263"/>
      <c r="H192" s="263"/>
      <c r="I192" s="263"/>
      <c r="J192" s="263"/>
      <c r="K192" s="648">
        <v>1200</v>
      </c>
      <c r="L192" s="122"/>
    </row>
    <row r="193" spans="1:12" hidden="1" x14ac:dyDescent="0.2">
      <c r="A193" s="657"/>
      <c r="B193" s="638" t="s">
        <v>405</v>
      </c>
      <c r="C193" s="653">
        <v>21512</v>
      </c>
      <c r="D193" s="236"/>
      <c r="E193" s="263"/>
      <c r="F193" s="263"/>
      <c r="G193" s="263"/>
      <c r="H193" s="263"/>
      <c r="I193" s="263"/>
      <c r="J193" s="263"/>
      <c r="K193" s="648">
        <v>2700</v>
      </c>
      <c r="L193" s="122"/>
    </row>
    <row r="194" spans="1:12" hidden="1" x14ac:dyDescent="0.2">
      <c r="A194" s="657"/>
      <c r="B194" s="638" t="s">
        <v>406</v>
      </c>
      <c r="C194" s="653">
        <v>21513</v>
      </c>
      <c r="D194" s="236"/>
      <c r="E194" s="263"/>
      <c r="F194" s="263"/>
      <c r="G194" s="263"/>
      <c r="H194" s="263"/>
      <c r="I194" s="263"/>
      <c r="J194" s="263"/>
      <c r="K194" s="648">
        <v>5000</v>
      </c>
      <c r="L194" s="122"/>
    </row>
    <row r="195" spans="1:12" hidden="1" x14ac:dyDescent="0.2">
      <c r="A195" s="657"/>
      <c r="B195" s="638" t="s">
        <v>407</v>
      </c>
      <c r="C195" s="653">
        <v>21515</v>
      </c>
      <c r="D195" s="236"/>
      <c r="E195" s="263"/>
      <c r="F195" s="263"/>
      <c r="G195" s="263"/>
      <c r="H195" s="263"/>
      <c r="I195" s="263"/>
      <c r="J195" s="263"/>
      <c r="K195" s="648">
        <v>9000</v>
      </c>
      <c r="L195" s="122"/>
    </row>
    <row r="196" spans="1:12" hidden="1" x14ac:dyDescent="0.2">
      <c r="A196" s="657"/>
      <c r="B196" s="649" t="s">
        <v>408</v>
      </c>
      <c r="C196" s="650">
        <v>21521</v>
      </c>
      <c r="D196" s="236"/>
      <c r="E196" s="263"/>
      <c r="F196" s="263"/>
      <c r="G196" s="263"/>
      <c r="H196" s="263"/>
      <c r="I196" s="263"/>
      <c r="J196" s="263"/>
      <c r="K196" s="648">
        <v>2500</v>
      </c>
      <c r="L196" s="122"/>
    </row>
    <row r="197" spans="1:12" hidden="1" x14ac:dyDescent="0.2">
      <c r="A197" s="657"/>
      <c r="B197" s="649" t="s">
        <v>409</v>
      </c>
      <c r="C197" s="650">
        <v>21522</v>
      </c>
      <c r="D197" s="236"/>
      <c r="E197" s="263"/>
      <c r="F197" s="263"/>
      <c r="G197" s="263"/>
      <c r="H197" s="263"/>
      <c r="I197" s="263"/>
      <c r="J197" s="263"/>
      <c r="K197" s="648">
        <v>3700</v>
      </c>
      <c r="L197" s="122"/>
    </row>
    <row r="198" spans="1:12" hidden="1" x14ac:dyDescent="0.2">
      <c r="A198" s="657"/>
      <c r="B198" s="649" t="s">
        <v>410</v>
      </c>
      <c r="C198" s="650">
        <v>21523</v>
      </c>
      <c r="D198" s="236"/>
      <c r="E198" s="263"/>
      <c r="F198" s="263"/>
      <c r="G198" s="263"/>
      <c r="H198" s="263"/>
      <c r="I198" s="263"/>
      <c r="J198" s="263"/>
      <c r="K198" s="648">
        <v>5700</v>
      </c>
      <c r="L198" s="122"/>
    </row>
    <row r="199" spans="1:12" hidden="1" x14ac:dyDescent="0.2">
      <c r="A199" s="657"/>
      <c r="B199" s="649" t="s">
        <v>411</v>
      </c>
      <c r="C199" s="650">
        <v>21525</v>
      </c>
      <c r="D199" s="236"/>
      <c r="E199" s="263"/>
      <c r="F199" s="263"/>
      <c r="G199" s="263"/>
      <c r="H199" s="263"/>
      <c r="I199" s="263"/>
      <c r="J199" s="263"/>
      <c r="K199" s="648">
        <v>9000</v>
      </c>
      <c r="L199" s="122"/>
    </row>
    <row r="200" spans="1:12" hidden="1" x14ac:dyDescent="0.2">
      <c r="A200" s="657"/>
      <c r="B200" s="649" t="s">
        <v>412</v>
      </c>
      <c r="C200" s="650">
        <v>21531</v>
      </c>
      <c r="D200" s="236"/>
      <c r="E200" s="263"/>
      <c r="F200" s="263"/>
      <c r="G200" s="263"/>
      <c r="H200" s="263"/>
      <c r="I200" s="263"/>
      <c r="J200" s="263"/>
      <c r="K200" s="648">
        <v>2500</v>
      </c>
      <c r="L200" s="122"/>
    </row>
    <row r="201" spans="1:12" hidden="1" x14ac:dyDescent="0.2">
      <c r="A201" s="657"/>
      <c r="B201" s="649" t="s">
        <v>413</v>
      </c>
      <c r="C201" s="650">
        <v>21532</v>
      </c>
      <c r="D201" s="236"/>
      <c r="E201" s="263"/>
      <c r="F201" s="263"/>
      <c r="G201" s="263"/>
      <c r="H201" s="263"/>
      <c r="I201" s="263"/>
      <c r="J201" s="263"/>
      <c r="K201" s="648">
        <v>3700</v>
      </c>
      <c r="L201" s="122"/>
    </row>
    <row r="202" spans="1:12" hidden="1" x14ac:dyDescent="0.2">
      <c r="A202" s="657"/>
      <c r="B202" s="649" t="s">
        <v>414</v>
      </c>
      <c r="C202" s="650">
        <v>21533</v>
      </c>
      <c r="D202" s="236"/>
      <c r="E202" s="263"/>
      <c r="F202" s="263"/>
      <c r="G202" s="263"/>
      <c r="H202" s="263"/>
      <c r="I202" s="263"/>
      <c r="J202" s="263"/>
      <c r="K202" s="648">
        <v>5700</v>
      </c>
      <c r="L202" s="122"/>
    </row>
    <row r="203" spans="1:12" hidden="1" x14ac:dyDescent="0.2">
      <c r="A203" s="657"/>
      <c r="B203" s="649" t="s">
        <v>415</v>
      </c>
      <c r="C203" s="650">
        <v>21535</v>
      </c>
      <c r="D203" s="236"/>
      <c r="E203" s="263"/>
      <c r="F203" s="263"/>
      <c r="G203" s="263"/>
      <c r="H203" s="263"/>
      <c r="I203" s="263"/>
      <c r="J203" s="263"/>
      <c r="K203" s="648">
        <v>9000</v>
      </c>
      <c r="L203" s="122"/>
    </row>
    <row r="204" spans="1:12" hidden="1" x14ac:dyDescent="0.2">
      <c r="A204" s="657"/>
      <c r="B204" s="638" t="s">
        <v>416</v>
      </c>
      <c r="C204" s="653">
        <v>21541</v>
      </c>
      <c r="D204" s="236"/>
      <c r="E204" s="263"/>
      <c r="F204" s="263"/>
      <c r="G204" s="263"/>
      <c r="H204" s="263"/>
      <c r="I204" s="263"/>
      <c r="J204" s="263"/>
      <c r="K204" s="648">
        <v>9000</v>
      </c>
      <c r="L204" s="122"/>
    </row>
    <row r="205" spans="1:12" hidden="1" x14ac:dyDescent="0.2">
      <c r="A205" s="657"/>
      <c r="B205" s="638" t="s">
        <v>417</v>
      </c>
      <c r="C205" s="653">
        <v>21544</v>
      </c>
      <c r="D205" s="236"/>
      <c r="E205" s="263"/>
      <c r="F205" s="263"/>
      <c r="G205" s="263"/>
      <c r="H205" s="263"/>
      <c r="I205" s="263"/>
      <c r="J205" s="263"/>
      <c r="K205" s="648">
        <v>12000</v>
      </c>
      <c r="L205" s="122"/>
    </row>
    <row r="206" spans="1:12" hidden="1" x14ac:dyDescent="0.2">
      <c r="A206" s="657"/>
      <c r="B206" s="236" t="s">
        <v>418</v>
      </c>
      <c r="C206" s="236">
        <v>21611</v>
      </c>
      <c r="D206" s="236"/>
      <c r="E206" s="263"/>
      <c r="F206" s="263"/>
      <c r="G206" s="263"/>
      <c r="H206" s="263"/>
      <c r="I206" s="263"/>
      <c r="J206" s="263"/>
      <c r="K206" s="648">
        <v>1200</v>
      </c>
      <c r="L206" s="122"/>
    </row>
    <row r="207" spans="1:12" hidden="1" x14ac:dyDescent="0.2">
      <c r="A207" s="657"/>
      <c r="B207" s="236" t="s">
        <v>419</v>
      </c>
      <c r="C207" s="236">
        <v>21612</v>
      </c>
      <c r="D207" s="236"/>
      <c r="E207" s="263"/>
      <c r="F207" s="263"/>
      <c r="G207" s="263"/>
      <c r="H207" s="263"/>
      <c r="I207" s="263"/>
      <c r="J207" s="263"/>
      <c r="K207" s="648">
        <v>2700</v>
      </c>
      <c r="L207" s="122"/>
    </row>
    <row r="208" spans="1:12" hidden="1" x14ac:dyDescent="0.2">
      <c r="A208" s="657"/>
      <c r="B208" s="236" t="s">
        <v>420</v>
      </c>
      <c r="C208" s="236">
        <v>21613</v>
      </c>
      <c r="D208" s="236"/>
      <c r="E208" s="263"/>
      <c r="F208" s="263"/>
      <c r="G208" s="263"/>
      <c r="H208" s="263"/>
      <c r="I208" s="263"/>
      <c r="J208" s="263"/>
      <c r="K208" s="648">
        <v>5000</v>
      </c>
      <c r="L208" s="122"/>
    </row>
    <row r="209" spans="1:12" hidden="1" x14ac:dyDescent="0.2">
      <c r="A209" s="657"/>
      <c r="B209" s="236" t="s">
        <v>421</v>
      </c>
      <c r="C209" s="236">
        <v>21615</v>
      </c>
      <c r="D209" s="236"/>
      <c r="E209" s="263"/>
      <c r="F209" s="263"/>
      <c r="G209" s="263"/>
      <c r="H209" s="263"/>
      <c r="I209" s="263"/>
      <c r="J209" s="263"/>
      <c r="K209" s="648">
        <v>9000</v>
      </c>
      <c r="L209" s="122"/>
    </row>
    <row r="210" spans="1:12" hidden="1" x14ac:dyDescent="0.2">
      <c r="A210" s="657"/>
      <c r="B210" s="649" t="s">
        <v>422</v>
      </c>
      <c r="C210" s="649">
        <v>21621</v>
      </c>
      <c r="D210" s="236"/>
      <c r="E210" s="263"/>
      <c r="F210" s="263"/>
      <c r="G210" s="263"/>
      <c r="H210" s="263"/>
      <c r="I210" s="263"/>
      <c r="J210" s="263"/>
      <c r="K210" s="648">
        <v>2500</v>
      </c>
      <c r="L210" s="122"/>
    </row>
    <row r="211" spans="1:12" hidden="1" x14ac:dyDescent="0.2">
      <c r="A211" s="657"/>
      <c r="B211" s="649" t="s">
        <v>423</v>
      </c>
      <c r="C211" s="649">
        <v>21622</v>
      </c>
      <c r="D211" s="236"/>
      <c r="E211" s="263"/>
      <c r="F211" s="263"/>
      <c r="G211" s="263"/>
      <c r="H211" s="263"/>
      <c r="I211" s="263"/>
      <c r="J211" s="263"/>
      <c r="K211" s="648">
        <v>3700</v>
      </c>
      <c r="L211" s="122"/>
    </row>
    <row r="212" spans="1:12" hidden="1" x14ac:dyDescent="0.2">
      <c r="A212" s="657"/>
      <c r="B212" s="649" t="s">
        <v>424</v>
      </c>
      <c r="C212" s="649">
        <v>21623</v>
      </c>
      <c r="D212" s="236"/>
      <c r="E212" s="263"/>
      <c r="F212" s="263"/>
      <c r="G212" s="263"/>
      <c r="H212" s="263"/>
      <c r="I212" s="263"/>
      <c r="J212" s="263"/>
      <c r="K212" s="648">
        <v>5700</v>
      </c>
      <c r="L212" s="122"/>
    </row>
    <row r="213" spans="1:12" hidden="1" x14ac:dyDescent="0.2">
      <c r="A213" s="657"/>
      <c r="B213" s="649" t="s">
        <v>425</v>
      </c>
      <c r="C213" s="649">
        <v>21625</v>
      </c>
      <c r="D213" s="236"/>
      <c r="E213" s="263"/>
      <c r="F213" s="263"/>
      <c r="G213" s="263"/>
      <c r="H213" s="263"/>
      <c r="I213" s="263"/>
      <c r="J213" s="263"/>
      <c r="K213" s="648">
        <v>9000</v>
      </c>
      <c r="L213" s="122"/>
    </row>
    <row r="214" spans="1:12" hidden="1" x14ac:dyDescent="0.2">
      <c r="A214" s="657"/>
      <c r="B214" s="649" t="s">
        <v>426</v>
      </c>
      <c r="C214" s="649">
        <v>21631</v>
      </c>
      <c r="D214" s="236"/>
      <c r="E214" s="263"/>
      <c r="F214" s="263"/>
      <c r="G214" s="263"/>
      <c r="H214" s="263"/>
      <c r="I214" s="263"/>
      <c r="J214" s="263"/>
      <c r="K214" s="648">
        <v>2500</v>
      </c>
      <c r="L214" s="122"/>
    </row>
    <row r="215" spans="1:12" hidden="1" x14ac:dyDescent="0.2">
      <c r="A215" s="657"/>
      <c r="B215" s="649" t="s">
        <v>427</v>
      </c>
      <c r="C215" s="649">
        <v>21632</v>
      </c>
      <c r="D215" s="236"/>
      <c r="E215" s="263"/>
      <c r="F215" s="263"/>
      <c r="G215" s="263"/>
      <c r="H215" s="263"/>
      <c r="I215" s="263"/>
      <c r="J215" s="263"/>
      <c r="K215" s="648">
        <v>3700</v>
      </c>
      <c r="L215" s="122"/>
    </row>
    <row r="216" spans="1:12" hidden="1" x14ac:dyDescent="0.2">
      <c r="A216" s="657"/>
      <c r="B216" s="649" t="s">
        <v>428</v>
      </c>
      <c r="C216" s="649">
        <v>21633</v>
      </c>
      <c r="D216" s="236"/>
      <c r="E216" s="263"/>
      <c r="F216" s="263"/>
      <c r="G216" s="263"/>
      <c r="H216" s="263"/>
      <c r="I216" s="263"/>
      <c r="J216" s="263"/>
      <c r="K216" s="648">
        <v>5700</v>
      </c>
      <c r="L216" s="122"/>
    </row>
    <row r="217" spans="1:12" hidden="1" x14ac:dyDescent="0.2">
      <c r="A217" s="657"/>
      <c r="B217" s="649" t="s">
        <v>429</v>
      </c>
      <c r="C217" s="649">
        <v>21635</v>
      </c>
      <c r="D217" s="236"/>
      <c r="E217" s="263"/>
      <c r="F217" s="263"/>
      <c r="G217" s="263"/>
      <c r="H217" s="263"/>
      <c r="I217" s="263"/>
      <c r="J217" s="263"/>
      <c r="K217" s="648">
        <v>9000</v>
      </c>
      <c r="L217" s="122"/>
    </row>
    <row r="218" spans="1:12" hidden="1" x14ac:dyDescent="0.2">
      <c r="A218" s="657"/>
      <c r="B218" s="236" t="s">
        <v>430</v>
      </c>
      <c r="C218" s="236">
        <v>21641</v>
      </c>
      <c r="D218" s="236"/>
      <c r="E218" s="263"/>
      <c r="F218" s="263"/>
      <c r="G218" s="263"/>
      <c r="H218" s="263"/>
      <c r="I218" s="263"/>
      <c r="J218" s="263"/>
      <c r="K218" s="648">
        <v>9000</v>
      </c>
      <c r="L218" s="122"/>
    </row>
    <row r="219" spans="1:12" hidden="1" x14ac:dyDescent="0.2">
      <c r="A219" s="657"/>
      <c r="B219" s="236" t="s">
        <v>431</v>
      </c>
      <c r="C219" s="236">
        <v>21644</v>
      </c>
      <c r="D219" s="236"/>
      <c r="E219" s="263"/>
      <c r="F219" s="263"/>
      <c r="G219" s="263"/>
      <c r="H219" s="263"/>
      <c r="I219" s="263"/>
      <c r="J219" s="263"/>
      <c r="K219" s="648">
        <v>12000</v>
      </c>
      <c r="L219" s="122"/>
    </row>
    <row r="220" spans="1:12" ht="16.899999999999999" hidden="1" customHeight="1" x14ac:dyDescent="0.2">
      <c r="A220" s="657"/>
      <c r="B220" s="138" t="s">
        <v>151</v>
      </c>
      <c r="C220" s="236">
        <v>82911</v>
      </c>
      <c r="D220" s="263">
        <v>-1</v>
      </c>
      <c r="E220" s="263"/>
      <c r="F220" s="263"/>
      <c r="G220" s="263"/>
      <c r="H220" s="263"/>
      <c r="I220" s="263"/>
      <c r="J220" s="263"/>
      <c r="K220" s="648">
        <v>1200</v>
      </c>
      <c r="L220" s="122"/>
    </row>
    <row r="221" spans="1:12" x14ac:dyDescent="0.2">
      <c r="A221" s="657"/>
      <c r="B221" s="138" t="s">
        <v>663</v>
      </c>
      <c r="C221" s="236">
        <v>82912</v>
      </c>
      <c r="D221" s="263">
        <v>-1</v>
      </c>
      <c r="E221" s="263"/>
      <c r="F221" s="263"/>
      <c r="G221" s="263"/>
      <c r="H221" s="263"/>
      <c r="I221" s="263"/>
      <c r="J221" s="263"/>
      <c r="K221" s="648">
        <v>15000000</v>
      </c>
      <c r="L221" s="122"/>
    </row>
    <row r="222" spans="1:12" x14ac:dyDescent="0.2">
      <c r="A222" s="657"/>
      <c r="B222" s="138" t="s">
        <v>153</v>
      </c>
      <c r="C222" s="236">
        <v>82913</v>
      </c>
      <c r="D222" s="263">
        <v>-1</v>
      </c>
      <c r="E222" s="263"/>
      <c r="F222" s="263"/>
      <c r="G222" s="263"/>
      <c r="H222" s="263"/>
      <c r="I222" s="263"/>
      <c r="J222" s="263"/>
      <c r="K222" s="648">
        <v>40000000</v>
      </c>
      <c r="L222" s="122"/>
    </row>
    <row r="223" spans="1:12" x14ac:dyDescent="0.2">
      <c r="A223" s="657"/>
      <c r="B223" s="138" t="s">
        <v>154</v>
      </c>
      <c r="C223" s="236">
        <v>82941</v>
      </c>
      <c r="D223" s="263">
        <v>-1</v>
      </c>
      <c r="E223" s="263"/>
      <c r="F223" s="263"/>
      <c r="G223" s="263"/>
      <c r="H223" s="263"/>
      <c r="I223" s="263"/>
      <c r="J223" s="263"/>
      <c r="K223" s="648">
        <v>80000000</v>
      </c>
      <c r="L223" s="122"/>
    </row>
    <row r="224" spans="1:12" x14ac:dyDescent="0.2">
      <c r="A224" s="657"/>
      <c r="B224" s="138" t="s">
        <v>155</v>
      </c>
      <c r="C224" s="236">
        <v>82944</v>
      </c>
      <c r="D224" s="263">
        <v>-1</v>
      </c>
      <c r="E224" s="263"/>
      <c r="F224" s="263"/>
      <c r="G224" s="263"/>
      <c r="H224" s="263"/>
      <c r="I224" s="263"/>
      <c r="J224" s="263"/>
      <c r="K224" s="648">
        <v>120000000</v>
      </c>
      <c r="L224" s="122"/>
    </row>
    <row r="225" spans="1:12" hidden="1" x14ac:dyDescent="0.2">
      <c r="A225" s="657"/>
      <c r="B225" s="138" t="s">
        <v>156</v>
      </c>
      <c r="C225" s="236">
        <v>83011</v>
      </c>
      <c r="D225" s="263">
        <v>-1</v>
      </c>
      <c r="E225" s="263"/>
      <c r="F225" s="263"/>
      <c r="G225" s="263"/>
      <c r="H225" s="263"/>
      <c r="I225" s="263"/>
      <c r="J225" s="263"/>
      <c r="K225" s="648">
        <v>1100</v>
      </c>
      <c r="L225" s="122"/>
    </row>
    <row r="226" spans="1:12" x14ac:dyDescent="0.2">
      <c r="A226" s="657"/>
      <c r="B226" s="138" t="s">
        <v>664</v>
      </c>
      <c r="C226" s="236">
        <v>83012</v>
      </c>
      <c r="D226" s="263">
        <v>-1</v>
      </c>
      <c r="E226" s="263"/>
      <c r="F226" s="263"/>
      <c r="G226" s="263"/>
      <c r="H226" s="263"/>
      <c r="I226" s="263"/>
      <c r="J226" s="263"/>
      <c r="K226" s="648">
        <v>20000000</v>
      </c>
      <c r="L226" s="122"/>
    </row>
    <row r="227" spans="1:12" x14ac:dyDescent="0.2">
      <c r="A227" s="657"/>
      <c r="B227" s="138" t="s">
        <v>158</v>
      </c>
      <c r="C227" s="236">
        <v>83013</v>
      </c>
      <c r="D227" s="263">
        <v>-1</v>
      </c>
      <c r="E227" s="263"/>
      <c r="F227" s="263"/>
      <c r="G227" s="263"/>
      <c r="H227" s="263"/>
      <c r="I227" s="263"/>
      <c r="J227" s="263"/>
      <c r="K227" s="648">
        <v>40000000</v>
      </c>
      <c r="L227" s="122"/>
    </row>
    <row r="228" spans="1:12" x14ac:dyDescent="0.2">
      <c r="A228" s="657"/>
      <c r="B228" s="138" t="s">
        <v>159</v>
      </c>
      <c r="C228" s="236">
        <v>83041</v>
      </c>
      <c r="D228" s="263">
        <v>-1</v>
      </c>
      <c r="E228" s="263"/>
      <c r="F228" s="263"/>
      <c r="G228" s="263"/>
      <c r="H228" s="263"/>
      <c r="I228" s="263"/>
      <c r="J228" s="263"/>
      <c r="K228" s="648">
        <v>80000000</v>
      </c>
      <c r="L228" s="122"/>
    </row>
    <row r="229" spans="1:12" x14ac:dyDescent="0.2">
      <c r="A229" s="657"/>
      <c r="B229" s="138" t="s">
        <v>160</v>
      </c>
      <c r="C229" s="236">
        <v>83044</v>
      </c>
      <c r="D229" s="263">
        <v>-1</v>
      </c>
      <c r="E229" s="263"/>
      <c r="F229" s="263"/>
      <c r="G229" s="263"/>
      <c r="H229" s="263"/>
      <c r="I229" s="263"/>
      <c r="J229" s="263"/>
      <c r="K229" s="648">
        <v>100000000</v>
      </c>
      <c r="L229" s="122"/>
    </row>
    <row r="230" spans="1:12" hidden="1" x14ac:dyDescent="0.2">
      <c r="A230" s="657"/>
      <c r="B230" s="138" t="s">
        <v>166</v>
      </c>
      <c r="C230" s="236">
        <v>83211</v>
      </c>
      <c r="D230" s="263">
        <v>-1</v>
      </c>
      <c r="E230" s="263"/>
      <c r="F230" s="263"/>
      <c r="G230" s="263"/>
      <c r="H230" s="263"/>
      <c r="I230" s="263"/>
      <c r="J230" s="263"/>
      <c r="K230" s="648">
        <v>1100</v>
      </c>
      <c r="L230" s="122"/>
    </row>
    <row r="231" spans="1:12" x14ac:dyDescent="0.2">
      <c r="A231" s="657"/>
      <c r="B231" s="138" t="s">
        <v>665</v>
      </c>
      <c r="C231" s="236">
        <v>83212</v>
      </c>
      <c r="D231" s="263">
        <v>-1</v>
      </c>
      <c r="E231" s="263"/>
      <c r="F231" s="263"/>
      <c r="G231" s="263"/>
      <c r="H231" s="263"/>
      <c r="I231" s="263"/>
      <c r="J231" s="263"/>
      <c r="K231" s="648">
        <v>20000000</v>
      </c>
      <c r="L231" s="122"/>
    </row>
    <row r="232" spans="1:12" hidden="1" x14ac:dyDescent="0.2">
      <c r="A232" s="657"/>
      <c r="B232" s="138" t="s">
        <v>168</v>
      </c>
      <c r="C232" s="236">
        <v>83213</v>
      </c>
      <c r="D232" s="263">
        <v>-1</v>
      </c>
      <c r="E232" s="263"/>
      <c r="F232" s="263"/>
      <c r="G232" s="263"/>
      <c r="H232" s="263"/>
      <c r="I232" s="263"/>
      <c r="J232" s="263"/>
      <c r="K232" s="648">
        <v>3700</v>
      </c>
      <c r="L232" s="122"/>
    </row>
    <row r="233" spans="1:12" x14ac:dyDescent="0.2">
      <c r="A233" s="657"/>
      <c r="B233" s="138" t="s">
        <v>169</v>
      </c>
      <c r="C233" s="236">
        <v>83241</v>
      </c>
      <c r="D233" s="263">
        <v>-1</v>
      </c>
      <c r="E233" s="263"/>
      <c r="F233" s="263"/>
      <c r="G233" s="263"/>
      <c r="H233" s="263"/>
      <c r="I233" s="263"/>
      <c r="J233" s="263"/>
      <c r="K233" s="648">
        <v>50000000</v>
      </c>
      <c r="L233" s="122"/>
    </row>
    <row r="234" spans="1:12" x14ac:dyDescent="0.2">
      <c r="A234" s="657"/>
      <c r="B234" s="138" t="s">
        <v>170</v>
      </c>
      <c r="C234" s="236">
        <v>83244</v>
      </c>
      <c r="D234" s="263">
        <v>-1</v>
      </c>
      <c r="E234" s="263"/>
      <c r="F234" s="263"/>
      <c r="G234" s="263"/>
      <c r="H234" s="263"/>
      <c r="I234" s="263"/>
      <c r="J234" s="263"/>
      <c r="K234" s="648">
        <v>90000000</v>
      </c>
      <c r="L234" s="122"/>
    </row>
    <row r="235" spans="1:12" x14ac:dyDescent="0.2">
      <c r="A235" s="657"/>
      <c r="B235" s="138" t="s">
        <v>666</v>
      </c>
      <c r="C235" s="236">
        <v>83311</v>
      </c>
      <c r="D235" s="263">
        <v>-1</v>
      </c>
      <c r="E235" s="263"/>
      <c r="F235" s="263"/>
      <c r="G235" s="263"/>
      <c r="H235" s="263"/>
      <c r="I235" s="263"/>
      <c r="J235" s="263"/>
      <c r="K235" s="648">
        <v>9000000</v>
      </c>
      <c r="L235" s="122"/>
    </row>
    <row r="236" spans="1:12" hidden="1" x14ac:dyDescent="0.2">
      <c r="A236" s="657"/>
      <c r="B236" s="138" t="s">
        <v>172</v>
      </c>
      <c r="C236" s="236">
        <v>83312</v>
      </c>
      <c r="D236" s="263">
        <v>-1</v>
      </c>
      <c r="E236" s="263"/>
      <c r="F236" s="263"/>
      <c r="G236" s="263"/>
      <c r="H236" s="263"/>
      <c r="I236" s="263"/>
      <c r="J236" s="263"/>
      <c r="K236" s="648">
        <v>2100</v>
      </c>
      <c r="L236" s="122"/>
    </row>
    <row r="237" spans="1:12" x14ac:dyDescent="0.2">
      <c r="A237" s="657"/>
      <c r="B237" s="138" t="s">
        <v>173</v>
      </c>
      <c r="C237" s="236">
        <v>83313</v>
      </c>
      <c r="D237" s="263">
        <v>-1</v>
      </c>
      <c r="E237" s="263"/>
      <c r="F237" s="263"/>
      <c r="G237" s="263"/>
      <c r="H237" s="263"/>
      <c r="I237" s="263"/>
      <c r="J237" s="263"/>
      <c r="K237" s="648">
        <v>25000000</v>
      </c>
      <c r="L237" s="122"/>
    </row>
    <row r="238" spans="1:12" x14ac:dyDescent="0.2">
      <c r="A238" s="657"/>
      <c r="B238" s="138" t="s">
        <v>174</v>
      </c>
      <c r="C238" s="236">
        <v>83341</v>
      </c>
      <c r="D238" s="263">
        <v>-1</v>
      </c>
      <c r="E238" s="263"/>
      <c r="F238" s="263"/>
      <c r="G238" s="263"/>
      <c r="H238" s="263"/>
      <c r="I238" s="263"/>
      <c r="J238" s="263"/>
      <c r="K238" s="648">
        <v>60000000</v>
      </c>
      <c r="L238" s="122"/>
    </row>
    <row r="239" spans="1:12" x14ac:dyDescent="0.2">
      <c r="A239" s="657"/>
      <c r="B239" s="138" t="s">
        <v>175</v>
      </c>
      <c r="C239" s="236">
        <v>83344</v>
      </c>
      <c r="D239" s="263">
        <v>-1</v>
      </c>
      <c r="E239" s="263"/>
      <c r="F239" s="263"/>
      <c r="G239" s="263"/>
      <c r="H239" s="263"/>
      <c r="I239" s="263"/>
      <c r="J239" s="263"/>
      <c r="K239" s="648">
        <v>90000000</v>
      </c>
      <c r="L239" s="122"/>
    </row>
    <row r="240" spans="1:12" hidden="1" x14ac:dyDescent="0.2">
      <c r="A240" s="657"/>
      <c r="B240" s="138" t="s">
        <v>637</v>
      </c>
      <c r="C240" s="236">
        <v>83411</v>
      </c>
      <c r="D240" s="263">
        <v>-1</v>
      </c>
      <c r="E240" s="263"/>
      <c r="F240" s="263"/>
      <c r="G240" s="263"/>
      <c r="H240" s="263"/>
      <c r="I240" s="263"/>
      <c r="J240" s="263"/>
      <c r="K240" s="648">
        <v>1200</v>
      </c>
      <c r="L240" s="122"/>
    </row>
    <row r="241" spans="1:12" x14ac:dyDescent="0.2">
      <c r="A241" s="657"/>
      <c r="B241" s="138" t="s">
        <v>639</v>
      </c>
      <c r="C241" s="236">
        <v>83412</v>
      </c>
      <c r="D241" s="263">
        <v>-1</v>
      </c>
      <c r="E241" s="263"/>
      <c r="F241" s="263"/>
      <c r="G241" s="263"/>
      <c r="H241" s="263"/>
      <c r="I241" s="263"/>
      <c r="J241" s="263"/>
      <c r="K241" s="648">
        <v>30000000</v>
      </c>
      <c r="L241" s="122"/>
    </row>
    <row r="242" spans="1:12" x14ac:dyDescent="0.2">
      <c r="A242" s="657"/>
      <c r="B242" s="138" t="s">
        <v>178</v>
      </c>
      <c r="C242" s="236">
        <v>83413</v>
      </c>
      <c r="D242" s="263">
        <v>-1</v>
      </c>
      <c r="E242" s="263"/>
      <c r="F242" s="263"/>
      <c r="G242" s="263"/>
      <c r="H242" s="263"/>
      <c r="I242" s="263"/>
      <c r="J242" s="263"/>
      <c r="K242" s="648">
        <v>60000000</v>
      </c>
      <c r="L242" s="122"/>
    </row>
    <row r="243" spans="1:12" x14ac:dyDescent="0.2">
      <c r="A243" s="657"/>
      <c r="B243" s="138" t="s">
        <v>179</v>
      </c>
      <c r="C243" s="236">
        <v>83441</v>
      </c>
      <c r="D243" s="263">
        <v>-1</v>
      </c>
      <c r="E243" s="263"/>
      <c r="F243" s="263"/>
      <c r="G243" s="263"/>
      <c r="H243" s="263"/>
      <c r="I243" s="263"/>
      <c r="J243" s="263"/>
      <c r="K243" s="648">
        <v>120000000</v>
      </c>
      <c r="L243" s="122"/>
    </row>
    <row r="244" spans="1:12" x14ac:dyDescent="0.2">
      <c r="A244" s="657"/>
      <c r="B244" s="138" t="s">
        <v>180</v>
      </c>
      <c r="C244" s="236">
        <v>83444</v>
      </c>
      <c r="D244" s="263">
        <v>-1</v>
      </c>
      <c r="E244" s="263"/>
      <c r="F244" s="263"/>
      <c r="G244" s="263"/>
      <c r="H244" s="263"/>
      <c r="I244" s="263"/>
      <c r="J244" s="263"/>
      <c r="K244" s="648">
        <v>180000000</v>
      </c>
      <c r="L244" s="122"/>
    </row>
    <row r="245" spans="1:12" hidden="1" x14ac:dyDescent="0.2">
      <c r="A245" s="657"/>
      <c r="B245" s="138" t="s">
        <v>615</v>
      </c>
      <c r="C245" s="236">
        <v>83611</v>
      </c>
      <c r="D245" s="263">
        <v>-1</v>
      </c>
      <c r="E245" s="263"/>
      <c r="F245" s="263"/>
      <c r="G245" s="263"/>
      <c r="H245" s="263"/>
      <c r="I245" s="263"/>
      <c r="J245" s="263"/>
      <c r="K245" s="648">
        <v>2500</v>
      </c>
      <c r="L245" s="122"/>
    </row>
    <row r="246" spans="1:12" x14ac:dyDescent="0.2">
      <c r="A246" s="657"/>
      <c r="B246" s="138" t="s">
        <v>638</v>
      </c>
      <c r="C246" s="236">
        <v>83612</v>
      </c>
      <c r="D246" s="263">
        <v>-1</v>
      </c>
      <c r="E246" s="263"/>
      <c r="F246" s="263"/>
      <c r="G246" s="263"/>
      <c r="H246" s="263"/>
      <c r="I246" s="263"/>
      <c r="J246" s="263"/>
      <c r="K246" s="648">
        <v>30000000</v>
      </c>
      <c r="L246" s="122"/>
    </row>
    <row r="247" spans="1:12" x14ac:dyDescent="0.2">
      <c r="A247" s="657"/>
      <c r="B247" s="138" t="s">
        <v>616</v>
      </c>
      <c r="C247" s="236">
        <v>83613</v>
      </c>
      <c r="D247" s="263">
        <v>-1</v>
      </c>
      <c r="E247" s="263"/>
      <c r="F247" s="263"/>
      <c r="G247" s="263"/>
      <c r="H247" s="263"/>
      <c r="I247" s="263"/>
      <c r="J247" s="263"/>
      <c r="K247" s="648">
        <v>60000000</v>
      </c>
      <c r="L247" s="122"/>
    </row>
    <row r="248" spans="1:12" x14ac:dyDescent="0.2">
      <c r="A248" s="657"/>
      <c r="B248" s="138" t="s">
        <v>617</v>
      </c>
      <c r="C248" s="236">
        <v>83641</v>
      </c>
      <c r="D248" s="263">
        <v>-1</v>
      </c>
      <c r="E248" s="263"/>
      <c r="F248" s="263"/>
      <c r="G248" s="263"/>
      <c r="H248" s="263"/>
      <c r="I248" s="263"/>
      <c r="J248" s="263"/>
      <c r="K248" s="648">
        <v>80000000</v>
      </c>
      <c r="L248" s="122"/>
    </row>
    <row r="249" spans="1:12" x14ac:dyDescent="0.2">
      <c r="A249" s="657"/>
      <c r="B249" s="138" t="s">
        <v>618</v>
      </c>
      <c r="C249" s="236">
        <v>83644</v>
      </c>
      <c r="D249" s="263">
        <v>-1</v>
      </c>
      <c r="E249" s="263"/>
      <c r="F249" s="263"/>
      <c r="G249" s="263"/>
      <c r="H249" s="263"/>
      <c r="I249" s="263"/>
      <c r="J249" s="263"/>
      <c r="K249" s="648">
        <v>100000000</v>
      </c>
      <c r="L249" s="122"/>
    </row>
    <row r="250" spans="1:12" hidden="1" x14ac:dyDescent="0.2">
      <c r="A250" s="657"/>
      <c r="B250" s="138" t="s">
        <v>191</v>
      </c>
      <c r="C250" s="236">
        <v>83711</v>
      </c>
      <c r="D250" s="263">
        <v>-1</v>
      </c>
      <c r="E250" s="263"/>
      <c r="F250" s="263"/>
      <c r="G250" s="263"/>
      <c r="H250" s="263"/>
      <c r="I250" s="263"/>
      <c r="J250" s="263"/>
      <c r="K250" s="648">
        <v>2500</v>
      </c>
      <c r="L250" s="122"/>
    </row>
    <row r="251" spans="1:12" hidden="1" x14ac:dyDescent="0.2">
      <c r="A251" s="657"/>
      <c r="B251" s="138" t="s">
        <v>192</v>
      </c>
      <c r="C251" s="236">
        <v>83712</v>
      </c>
      <c r="D251" s="263">
        <v>-1</v>
      </c>
      <c r="E251" s="263"/>
      <c r="F251" s="263"/>
      <c r="G251" s="263"/>
      <c r="H251" s="263"/>
      <c r="I251" s="263"/>
      <c r="J251" s="263"/>
      <c r="K251" s="648">
        <v>3700</v>
      </c>
      <c r="L251" s="122"/>
    </row>
    <row r="252" spans="1:12" hidden="1" x14ac:dyDescent="0.2">
      <c r="A252" s="657"/>
      <c r="B252" s="138" t="s">
        <v>193</v>
      </c>
      <c r="C252" s="236">
        <v>83713</v>
      </c>
      <c r="D252" s="263">
        <v>-1</v>
      </c>
      <c r="E252" s="263"/>
      <c r="F252" s="263"/>
      <c r="G252" s="263"/>
      <c r="H252" s="263"/>
      <c r="I252" s="263"/>
      <c r="J252" s="263"/>
      <c r="K252" s="648">
        <v>5700</v>
      </c>
      <c r="L252" s="122"/>
    </row>
    <row r="253" spans="1:12" hidden="1" x14ac:dyDescent="0.2">
      <c r="A253" s="657"/>
      <c r="B253" s="138" t="s">
        <v>194</v>
      </c>
      <c r="C253" s="236">
        <v>83741</v>
      </c>
      <c r="D253" s="263">
        <v>-1</v>
      </c>
      <c r="E253" s="263"/>
      <c r="F253" s="263"/>
      <c r="G253" s="263"/>
      <c r="H253" s="263"/>
      <c r="I253" s="263"/>
      <c r="J253" s="263"/>
      <c r="K253" s="648">
        <v>9000</v>
      </c>
      <c r="L253" s="122"/>
    </row>
    <row r="254" spans="1:12" hidden="1" x14ac:dyDescent="0.2">
      <c r="A254" s="657"/>
      <c r="B254" s="138" t="s">
        <v>195</v>
      </c>
      <c r="C254" s="236">
        <v>83744</v>
      </c>
      <c r="D254" s="263">
        <v>-1</v>
      </c>
      <c r="E254" s="263"/>
      <c r="F254" s="263"/>
      <c r="G254" s="263"/>
      <c r="H254" s="263"/>
      <c r="I254" s="263"/>
      <c r="J254" s="263"/>
      <c r="K254" s="648">
        <v>12000</v>
      </c>
      <c r="L254" s="122"/>
    </row>
    <row r="255" spans="1:12" hidden="1" x14ac:dyDescent="0.2">
      <c r="A255" s="657"/>
      <c r="B255" s="138" t="s">
        <v>211</v>
      </c>
      <c r="C255" s="236">
        <v>84111</v>
      </c>
      <c r="D255" s="263">
        <v>-1</v>
      </c>
      <c r="E255" s="263"/>
      <c r="F255" s="263"/>
      <c r="G255" s="263"/>
      <c r="H255" s="263"/>
      <c r="I255" s="263"/>
      <c r="J255" s="263"/>
      <c r="K255" s="648">
        <v>1200</v>
      </c>
      <c r="L255" s="122"/>
    </row>
    <row r="256" spans="1:12" x14ac:dyDescent="0.2">
      <c r="A256" s="657"/>
      <c r="B256" s="138" t="s">
        <v>667</v>
      </c>
      <c r="C256" s="236">
        <v>84112</v>
      </c>
      <c r="D256" s="263">
        <v>-1</v>
      </c>
      <c r="E256" s="263"/>
      <c r="F256" s="263"/>
      <c r="G256" s="263"/>
      <c r="H256" s="263"/>
      <c r="I256" s="263"/>
      <c r="J256" s="263"/>
      <c r="K256" s="648">
        <v>27000000</v>
      </c>
      <c r="L256" s="122"/>
    </row>
    <row r="257" spans="1:12" x14ac:dyDescent="0.2">
      <c r="A257" s="657"/>
      <c r="B257" s="138" t="s">
        <v>213</v>
      </c>
      <c r="C257" s="236">
        <v>84113</v>
      </c>
      <c r="D257" s="263">
        <v>-1</v>
      </c>
      <c r="E257" s="263"/>
      <c r="F257" s="263"/>
      <c r="G257" s="263"/>
      <c r="H257" s="263"/>
      <c r="I257" s="263"/>
      <c r="J257" s="263"/>
      <c r="K257" s="648">
        <v>50000000</v>
      </c>
      <c r="L257" s="122"/>
    </row>
    <row r="258" spans="1:12" x14ac:dyDescent="0.2">
      <c r="A258" s="657"/>
      <c r="B258" s="138" t="s">
        <v>214</v>
      </c>
      <c r="C258" s="236">
        <v>84141</v>
      </c>
      <c r="D258" s="263">
        <v>-1</v>
      </c>
      <c r="E258" s="263"/>
      <c r="F258" s="263"/>
      <c r="G258" s="263"/>
      <c r="H258" s="263"/>
      <c r="I258" s="263"/>
      <c r="J258" s="263"/>
      <c r="K258" s="648">
        <v>90000000</v>
      </c>
      <c r="L258" s="122"/>
    </row>
    <row r="259" spans="1:12" x14ac:dyDescent="0.2">
      <c r="A259" s="657"/>
      <c r="B259" s="138" t="s">
        <v>215</v>
      </c>
      <c r="C259" s="236">
        <v>84144</v>
      </c>
      <c r="D259" s="263">
        <v>-1</v>
      </c>
      <c r="E259" s="263"/>
      <c r="F259" s="263"/>
      <c r="G259" s="263"/>
      <c r="H259" s="263"/>
      <c r="I259" s="263"/>
      <c r="J259" s="263"/>
      <c r="K259" s="648">
        <v>120000000</v>
      </c>
      <c r="L259" s="122"/>
    </row>
    <row r="260" spans="1:12" hidden="1" x14ac:dyDescent="0.2">
      <c r="A260" s="657"/>
      <c r="B260" s="138" t="s">
        <v>216</v>
      </c>
      <c r="C260" s="236">
        <v>84211</v>
      </c>
      <c r="D260" s="263">
        <v>-1</v>
      </c>
      <c r="E260" s="263"/>
      <c r="F260" s="263"/>
      <c r="G260" s="263"/>
      <c r="H260" s="263"/>
      <c r="I260" s="263"/>
      <c r="J260" s="263"/>
      <c r="K260" s="648">
        <v>1200</v>
      </c>
      <c r="L260" s="122"/>
    </row>
    <row r="261" spans="1:12" x14ac:dyDescent="0.2">
      <c r="A261" s="657"/>
      <c r="B261" s="138" t="s">
        <v>668</v>
      </c>
      <c r="C261" s="236">
        <v>84212</v>
      </c>
      <c r="D261" s="263">
        <v>-1</v>
      </c>
      <c r="E261" s="263"/>
      <c r="F261" s="263"/>
      <c r="G261" s="263"/>
      <c r="H261" s="263"/>
      <c r="I261" s="263"/>
      <c r="J261" s="263"/>
      <c r="K261" s="648">
        <v>57000000</v>
      </c>
      <c r="L261" s="122"/>
    </row>
    <row r="262" spans="1:12" hidden="1" x14ac:dyDescent="0.2">
      <c r="A262" s="657"/>
      <c r="B262" s="138" t="s">
        <v>218</v>
      </c>
      <c r="C262" s="236">
        <v>84213</v>
      </c>
      <c r="D262" s="263">
        <v>-1</v>
      </c>
      <c r="E262" s="263"/>
      <c r="F262" s="263"/>
      <c r="G262" s="263"/>
      <c r="H262" s="263"/>
      <c r="I262" s="263"/>
      <c r="J262" s="263"/>
      <c r="K262" s="648">
        <v>5000</v>
      </c>
      <c r="L262" s="122"/>
    </row>
    <row r="263" spans="1:12" x14ac:dyDescent="0.2">
      <c r="A263" s="657"/>
      <c r="B263" s="138" t="s">
        <v>219</v>
      </c>
      <c r="C263" s="236">
        <v>84241</v>
      </c>
      <c r="D263" s="263">
        <v>-1</v>
      </c>
      <c r="E263" s="263"/>
      <c r="F263" s="263"/>
      <c r="G263" s="263"/>
      <c r="H263" s="263"/>
      <c r="I263" s="263"/>
      <c r="J263" s="263"/>
      <c r="K263" s="648">
        <v>90000000</v>
      </c>
      <c r="L263" s="122"/>
    </row>
    <row r="264" spans="1:12" x14ac:dyDescent="0.2">
      <c r="A264" s="657"/>
      <c r="B264" s="138" t="s">
        <v>220</v>
      </c>
      <c r="C264" s="236">
        <v>84244</v>
      </c>
      <c r="D264" s="263">
        <v>-1</v>
      </c>
      <c r="E264" s="263"/>
      <c r="F264" s="263"/>
      <c r="G264" s="263"/>
      <c r="H264" s="263"/>
      <c r="I264" s="263"/>
      <c r="J264" s="263"/>
      <c r="K264" s="648">
        <v>120000000</v>
      </c>
      <c r="L264" s="122"/>
    </row>
    <row r="265" spans="1:12" hidden="1" x14ac:dyDescent="0.2">
      <c r="A265" s="657"/>
      <c r="B265" s="138" t="s">
        <v>619</v>
      </c>
      <c r="C265" s="236">
        <v>84311</v>
      </c>
      <c r="D265" s="263">
        <v>-1</v>
      </c>
      <c r="E265" s="263"/>
      <c r="F265" s="263"/>
      <c r="G265" s="263"/>
      <c r="H265" s="263"/>
      <c r="I265" s="263"/>
      <c r="J265" s="263"/>
      <c r="K265" s="648">
        <v>1200</v>
      </c>
      <c r="L265" s="122"/>
    </row>
    <row r="266" spans="1:12" x14ac:dyDescent="0.2">
      <c r="A266" s="657"/>
      <c r="B266" s="138" t="s">
        <v>633</v>
      </c>
      <c r="C266" s="236">
        <v>84312</v>
      </c>
      <c r="D266" s="263">
        <v>-1</v>
      </c>
      <c r="E266" s="263"/>
      <c r="F266" s="263"/>
      <c r="G266" s="263"/>
      <c r="H266" s="263"/>
      <c r="I266" s="263"/>
      <c r="J266" s="263"/>
      <c r="K266" s="648">
        <v>20000000</v>
      </c>
      <c r="L266" s="122"/>
    </row>
    <row r="267" spans="1:12" hidden="1" x14ac:dyDescent="0.2">
      <c r="A267" s="657"/>
      <c r="B267" s="138" t="s">
        <v>633</v>
      </c>
      <c r="C267" s="236">
        <v>84313</v>
      </c>
      <c r="D267" s="263">
        <v>-1</v>
      </c>
      <c r="E267" s="263"/>
      <c r="F267" s="263"/>
      <c r="G267" s="263"/>
      <c r="H267" s="263"/>
      <c r="I267" s="263"/>
      <c r="J267" s="263"/>
      <c r="K267" s="648">
        <v>5000</v>
      </c>
      <c r="L267" s="122"/>
    </row>
    <row r="268" spans="1:12" hidden="1" x14ac:dyDescent="0.2">
      <c r="A268" s="657"/>
      <c r="B268" s="138" t="s">
        <v>224</v>
      </c>
      <c r="C268" s="236">
        <v>84341</v>
      </c>
      <c r="D268" s="263">
        <v>-1</v>
      </c>
      <c r="E268" s="263"/>
      <c r="F268" s="263"/>
      <c r="G268" s="263"/>
      <c r="H268" s="263"/>
      <c r="I268" s="263"/>
      <c r="J268" s="263"/>
      <c r="K268" s="648">
        <v>9000</v>
      </c>
      <c r="L268" s="122"/>
    </row>
    <row r="269" spans="1:12" hidden="1" x14ac:dyDescent="0.2">
      <c r="A269" s="657"/>
      <c r="B269" s="138" t="s">
        <v>225</v>
      </c>
      <c r="C269" s="236">
        <v>84344</v>
      </c>
      <c r="D269" s="263">
        <v>-1</v>
      </c>
      <c r="E269" s="263"/>
      <c r="F269" s="263"/>
      <c r="G269" s="263"/>
      <c r="H269" s="263"/>
      <c r="I269" s="263"/>
      <c r="J269" s="263"/>
      <c r="K269" s="648">
        <v>12000</v>
      </c>
      <c r="L269" s="122"/>
    </row>
    <row r="270" spans="1:12" hidden="1" x14ac:dyDescent="0.2">
      <c r="A270" s="657"/>
      <c r="B270" s="638" t="s">
        <v>312</v>
      </c>
      <c r="C270" s="649">
        <v>20411</v>
      </c>
      <c r="D270" s="236"/>
      <c r="E270" s="263"/>
      <c r="F270" s="263"/>
      <c r="G270" s="263"/>
      <c r="H270" s="263"/>
      <c r="I270" s="263"/>
      <c r="J270" s="263"/>
      <c r="K270" s="648">
        <v>1200</v>
      </c>
      <c r="L270" s="122"/>
    </row>
    <row r="271" spans="1:12" hidden="1" x14ac:dyDescent="0.2">
      <c r="A271" s="657"/>
      <c r="B271" s="638" t="s">
        <v>313</v>
      </c>
      <c r="C271" s="649">
        <v>20412</v>
      </c>
      <c r="D271" s="236"/>
      <c r="E271" s="263"/>
      <c r="F271" s="263"/>
      <c r="G271" s="263"/>
      <c r="H271" s="263"/>
      <c r="I271" s="263"/>
      <c r="J271" s="263"/>
      <c r="K271" s="648">
        <v>2700</v>
      </c>
      <c r="L271" s="122"/>
    </row>
    <row r="272" spans="1:12" hidden="1" x14ac:dyDescent="0.2">
      <c r="A272" s="657"/>
      <c r="B272" s="638" t="s">
        <v>314</v>
      </c>
      <c r="C272" s="649">
        <v>20413</v>
      </c>
      <c r="D272" s="236"/>
      <c r="E272" s="263"/>
      <c r="F272" s="263"/>
      <c r="G272" s="263"/>
      <c r="H272" s="263"/>
      <c r="I272" s="263"/>
      <c r="J272" s="263"/>
      <c r="K272" s="648">
        <v>5000</v>
      </c>
      <c r="L272" s="122"/>
    </row>
    <row r="273" spans="1:12" hidden="1" x14ac:dyDescent="0.2">
      <c r="A273" s="657"/>
      <c r="B273" s="638" t="s">
        <v>315</v>
      </c>
      <c r="C273" s="649">
        <v>20415</v>
      </c>
      <c r="D273" s="236"/>
      <c r="E273" s="263"/>
      <c r="F273" s="263"/>
      <c r="G273" s="263"/>
      <c r="H273" s="263"/>
      <c r="I273" s="263"/>
      <c r="J273" s="263"/>
      <c r="K273" s="648">
        <v>9000</v>
      </c>
      <c r="L273" s="122"/>
    </row>
    <row r="274" spans="1:12" hidden="1" x14ac:dyDescent="0.2">
      <c r="A274" s="657"/>
      <c r="B274" s="649" t="s">
        <v>316</v>
      </c>
      <c r="C274" s="649">
        <v>20421</v>
      </c>
      <c r="D274" s="236"/>
      <c r="E274" s="263"/>
      <c r="F274" s="263"/>
      <c r="G274" s="263"/>
      <c r="H274" s="263"/>
      <c r="I274" s="263"/>
      <c r="J274" s="263"/>
      <c r="K274" s="648">
        <v>2500</v>
      </c>
      <c r="L274" s="122"/>
    </row>
    <row r="275" spans="1:12" hidden="1" x14ac:dyDescent="0.2">
      <c r="A275" s="657"/>
      <c r="B275" s="649" t="s">
        <v>317</v>
      </c>
      <c r="C275" s="649">
        <v>20422</v>
      </c>
      <c r="D275" s="236"/>
      <c r="E275" s="263"/>
      <c r="F275" s="263"/>
      <c r="G275" s="263"/>
      <c r="H275" s="263"/>
      <c r="I275" s="263"/>
      <c r="J275" s="263"/>
      <c r="K275" s="648">
        <v>3700</v>
      </c>
      <c r="L275" s="122"/>
    </row>
    <row r="276" spans="1:12" hidden="1" x14ac:dyDescent="0.2">
      <c r="A276" s="657"/>
      <c r="B276" s="649" t="s">
        <v>318</v>
      </c>
      <c r="C276" s="649">
        <v>20423</v>
      </c>
      <c r="D276" s="236"/>
      <c r="E276" s="263"/>
      <c r="F276" s="263"/>
      <c r="G276" s="263"/>
      <c r="H276" s="263"/>
      <c r="I276" s="263"/>
      <c r="J276" s="263"/>
      <c r="K276" s="648">
        <v>5700</v>
      </c>
      <c r="L276" s="122"/>
    </row>
    <row r="277" spans="1:12" hidden="1" x14ac:dyDescent="0.2">
      <c r="A277" s="657"/>
      <c r="B277" s="649" t="s">
        <v>319</v>
      </c>
      <c r="C277" s="649">
        <v>20425</v>
      </c>
      <c r="D277" s="236"/>
      <c r="E277" s="263"/>
      <c r="F277" s="263"/>
      <c r="G277" s="263"/>
      <c r="H277" s="263"/>
      <c r="I277" s="263"/>
      <c r="J277" s="263"/>
      <c r="K277" s="648">
        <v>9000</v>
      </c>
      <c r="L277" s="122"/>
    </row>
    <row r="278" spans="1:12" hidden="1" x14ac:dyDescent="0.2">
      <c r="A278" s="657"/>
      <c r="B278" s="649" t="s">
        <v>320</v>
      </c>
      <c r="C278" s="649">
        <v>20431</v>
      </c>
      <c r="D278" s="236"/>
      <c r="E278" s="263"/>
      <c r="F278" s="263"/>
      <c r="G278" s="263"/>
      <c r="H278" s="263"/>
      <c r="I278" s="263"/>
      <c r="J278" s="263"/>
      <c r="K278" s="648">
        <v>2500</v>
      </c>
      <c r="L278" s="122"/>
    </row>
    <row r="279" spans="1:12" hidden="1" x14ac:dyDescent="0.2">
      <c r="A279" s="657"/>
      <c r="B279" s="649" t="s">
        <v>321</v>
      </c>
      <c r="C279" s="649">
        <v>20432</v>
      </c>
      <c r="D279" s="236"/>
      <c r="E279" s="263"/>
      <c r="F279" s="263"/>
      <c r="G279" s="263"/>
      <c r="H279" s="263"/>
      <c r="I279" s="263"/>
      <c r="J279" s="263"/>
      <c r="K279" s="648">
        <v>3700</v>
      </c>
      <c r="L279" s="122"/>
    </row>
    <row r="280" spans="1:12" x14ac:dyDescent="0.2">
      <c r="A280" s="657"/>
      <c r="B280" s="138" t="s">
        <v>636</v>
      </c>
      <c r="C280" s="236">
        <v>20433</v>
      </c>
      <c r="D280" s="236"/>
      <c r="E280" s="263"/>
      <c r="F280" s="263"/>
      <c r="G280" s="263"/>
      <c r="H280" s="263"/>
      <c r="I280" s="263"/>
      <c r="J280" s="263"/>
      <c r="K280" s="648">
        <v>50000000</v>
      </c>
      <c r="L280" s="122"/>
    </row>
    <row r="281" spans="1:12" hidden="1" x14ac:dyDescent="0.2">
      <c r="A281" s="657"/>
      <c r="B281" s="649" t="s">
        <v>323</v>
      </c>
      <c r="C281" s="649">
        <v>20435</v>
      </c>
      <c r="D281" s="236"/>
      <c r="E281" s="263"/>
      <c r="F281" s="263"/>
      <c r="G281" s="263"/>
      <c r="H281" s="263"/>
      <c r="I281" s="263"/>
      <c r="J281" s="263"/>
      <c r="K281" s="648">
        <v>9000</v>
      </c>
      <c r="L281" s="122"/>
    </row>
    <row r="282" spans="1:12" x14ac:dyDescent="0.2">
      <c r="A282" s="657"/>
      <c r="B282" s="138" t="s">
        <v>634</v>
      </c>
      <c r="C282" s="638">
        <v>20441</v>
      </c>
      <c r="D282" s="236"/>
      <c r="E282" s="263"/>
      <c r="F282" s="263"/>
      <c r="G282" s="263"/>
      <c r="H282" s="263"/>
      <c r="I282" s="263"/>
      <c r="J282" s="263"/>
      <c r="K282" s="648">
        <v>70000000</v>
      </c>
      <c r="L282" s="122"/>
    </row>
    <row r="283" spans="1:12" x14ac:dyDescent="0.2">
      <c r="A283" s="657"/>
      <c r="B283" s="138" t="s">
        <v>635</v>
      </c>
      <c r="C283" s="638">
        <v>20444</v>
      </c>
      <c r="D283" s="236"/>
      <c r="E283" s="263"/>
      <c r="F283" s="263"/>
      <c r="G283" s="263"/>
      <c r="H283" s="263"/>
      <c r="I283" s="263"/>
      <c r="J283" s="263"/>
      <c r="K283" s="648">
        <v>90000000</v>
      </c>
      <c r="L283" s="122"/>
    </row>
    <row r="284" spans="1:12" hidden="1" x14ac:dyDescent="0.2">
      <c r="A284" s="657"/>
      <c r="B284" s="138" t="s">
        <v>226</v>
      </c>
      <c r="C284" s="236">
        <v>84411</v>
      </c>
      <c r="D284" s="263">
        <v>-1</v>
      </c>
      <c r="E284" s="263"/>
      <c r="F284" s="263"/>
      <c r="G284" s="263"/>
      <c r="H284" s="263"/>
      <c r="I284" s="263"/>
      <c r="J284" s="263"/>
      <c r="K284" s="648">
        <v>1200</v>
      </c>
      <c r="L284" s="122"/>
    </row>
    <row r="285" spans="1:12" x14ac:dyDescent="0.2">
      <c r="A285" s="657"/>
      <c r="B285" s="138" t="s">
        <v>707</v>
      </c>
      <c r="C285" s="236">
        <v>84412</v>
      </c>
      <c r="D285" s="263">
        <v>-1</v>
      </c>
      <c r="E285" s="263"/>
      <c r="F285" s="263"/>
      <c r="G285" s="263"/>
      <c r="H285" s="263"/>
      <c r="I285" s="263"/>
      <c r="J285" s="263"/>
      <c r="K285" s="648">
        <v>30000000</v>
      </c>
      <c r="L285" s="122"/>
    </row>
    <row r="286" spans="1:12" x14ac:dyDescent="0.2">
      <c r="A286" s="657"/>
      <c r="B286" s="138" t="s">
        <v>228</v>
      </c>
      <c r="C286" s="236">
        <v>84413</v>
      </c>
      <c r="D286" s="263">
        <v>-1</v>
      </c>
      <c r="E286" s="263"/>
      <c r="F286" s="263"/>
      <c r="G286" s="263"/>
      <c r="H286" s="263"/>
      <c r="I286" s="263"/>
      <c r="J286" s="263"/>
      <c r="K286" s="648">
        <v>60000000</v>
      </c>
      <c r="L286" s="122"/>
    </row>
    <row r="287" spans="1:12" x14ac:dyDescent="0.2">
      <c r="A287" s="657"/>
      <c r="B287" s="138" t="s">
        <v>229</v>
      </c>
      <c r="C287" s="236">
        <v>84441</v>
      </c>
      <c r="D287" s="263">
        <v>-1</v>
      </c>
      <c r="E287" s="263"/>
      <c r="F287" s="263"/>
      <c r="G287" s="263"/>
      <c r="H287" s="263"/>
      <c r="I287" s="263"/>
      <c r="J287" s="263"/>
      <c r="K287" s="648">
        <v>90000000</v>
      </c>
      <c r="L287" s="122"/>
    </row>
    <row r="288" spans="1:12" x14ac:dyDescent="0.2">
      <c r="A288" s="657"/>
      <c r="B288" s="138" t="s">
        <v>230</v>
      </c>
      <c r="C288" s="236">
        <v>84444</v>
      </c>
      <c r="D288" s="263">
        <v>-1</v>
      </c>
      <c r="E288" s="263"/>
      <c r="F288" s="263"/>
      <c r="G288" s="263"/>
      <c r="H288" s="263"/>
      <c r="I288" s="263"/>
      <c r="J288" s="263"/>
      <c r="K288" s="648">
        <v>120000000</v>
      </c>
      <c r="L288" s="122"/>
    </row>
    <row r="289" spans="1:12" hidden="1" x14ac:dyDescent="0.2">
      <c r="A289" s="657"/>
      <c r="B289" s="138" t="s">
        <v>231</v>
      </c>
      <c r="C289" s="236">
        <v>84511</v>
      </c>
      <c r="D289" s="263">
        <v>-1</v>
      </c>
      <c r="E289" s="263"/>
      <c r="F289" s="263"/>
      <c r="G289" s="263"/>
      <c r="H289" s="263"/>
      <c r="I289" s="263"/>
      <c r="J289" s="263"/>
      <c r="K289" s="648">
        <v>1100</v>
      </c>
      <c r="L289" s="122"/>
    </row>
    <row r="290" spans="1:12" x14ac:dyDescent="0.2">
      <c r="A290" s="657"/>
      <c r="B290" s="138" t="s">
        <v>706</v>
      </c>
      <c r="C290" s="236">
        <v>84512</v>
      </c>
      <c r="D290" s="263">
        <v>-1</v>
      </c>
      <c r="E290" s="263"/>
      <c r="F290" s="263"/>
      <c r="G290" s="263"/>
      <c r="H290" s="263"/>
      <c r="I290" s="263"/>
      <c r="J290" s="263"/>
      <c r="K290" s="648">
        <v>40000000</v>
      </c>
      <c r="L290" s="122"/>
    </row>
    <row r="291" spans="1:12" x14ac:dyDescent="0.2">
      <c r="A291" s="657"/>
      <c r="B291" s="138" t="s">
        <v>233</v>
      </c>
      <c r="C291" s="236">
        <v>84513</v>
      </c>
      <c r="D291" s="263">
        <v>-1</v>
      </c>
      <c r="E291" s="263"/>
      <c r="F291" s="263"/>
      <c r="G291" s="263"/>
      <c r="H291" s="263"/>
      <c r="I291" s="263"/>
      <c r="J291" s="263"/>
      <c r="K291" s="648">
        <v>80000000</v>
      </c>
      <c r="L291" s="122"/>
    </row>
    <row r="292" spans="1:12" x14ac:dyDescent="0.2">
      <c r="A292" s="657"/>
      <c r="B292" s="138" t="s">
        <v>234</v>
      </c>
      <c r="C292" s="236">
        <v>84541</v>
      </c>
      <c r="D292" s="263">
        <v>-1</v>
      </c>
      <c r="E292" s="263"/>
      <c r="F292" s="263"/>
      <c r="G292" s="263"/>
      <c r="H292" s="263"/>
      <c r="I292" s="263"/>
      <c r="J292" s="263"/>
      <c r="K292" s="648">
        <v>140000000</v>
      </c>
      <c r="L292" s="122"/>
    </row>
    <row r="293" spans="1:12" x14ac:dyDescent="0.2">
      <c r="A293" s="657"/>
      <c r="B293" s="138" t="s">
        <v>235</v>
      </c>
      <c r="C293" s="236">
        <v>84544</v>
      </c>
      <c r="D293" s="263">
        <v>-1</v>
      </c>
      <c r="E293" s="263"/>
      <c r="F293" s="263"/>
      <c r="G293" s="263"/>
      <c r="H293" s="263"/>
      <c r="I293" s="263"/>
      <c r="J293" s="263"/>
      <c r="K293" s="648">
        <v>180000000</v>
      </c>
      <c r="L293" s="122"/>
    </row>
    <row r="294" spans="1:12" x14ac:dyDescent="0.2">
      <c r="A294" s="657"/>
      <c r="B294" s="138" t="s">
        <v>705</v>
      </c>
      <c r="C294" s="236">
        <v>84811</v>
      </c>
      <c r="D294" s="263">
        <v>-1</v>
      </c>
      <c r="E294" s="263"/>
      <c r="F294" s="263"/>
      <c r="G294" s="263"/>
      <c r="H294" s="263"/>
      <c r="I294" s="263"/>
      <c r="J294" s="263"/>
      <c r="K294" s="648">
        <v>15000000</v>
      </c>
      <c r="L294" s="122"/>
    </row>
    <row r="295" spans="1:12" hidden="1" x14ac:dyDescent="0.2">
      <c r="A295" s="657"/>
      <c r="B295" s="138" t="s">
        <v>242</v>
      </c>
      <c r="C295" s="236">
        <v>84812</v>
      </c>
      <c r="D295" s="263">
        <v>-1</v>
      </c>
      <c r="E295" s="263"/>
      <c r="F295" s="263"/>
      <c r="G295" s="263"/>
      <c r="H295" s="263"/>
      <c r="I295" s="263"/>
      <c r="J295" s="263"/>
      <c r="K295" s="648">
        <v>2100</v>
      </c>
      <c r="L295" s="122"/>
    </row>
    <row r="296" spans="1:12" x14ac:dyDescent="0.2">
      <c r="A296" s="657"/>
      <c r="B296" s="138" t="s">
        <v>243</v>
      </c>
      <c r="C296" s="236">
        <v>84813</v>
      </c>
      <c r="D296" s="263">
        <v>-1</v>
      </c>
      <c r="E296" s="263"/>
      <c r="F296" s="263"/>
      <c r="G296" s="263"/>
      <c r="H296" s="263"/>
      <c r="I296" s="263"/>
      <c r="J296" s="263"/>
      <c r="K296" s="648">
        <v>40000000</v>
      </c>
      <c r="L296" s="122"/>
    </row>
    <row r="297" spans="1:12" x14ac:dyDescent="0.2">
      <c r="A297" s="657"/>
      <c r="B297" s="138" t="s">
        <v>244</v>
      </c>
      <c r="C297" s="236">
        <v>84841</v>
      </c>
      <c r="D297" s="263">
        <v>-1</v>
      </c>
      <c r="E297" s="263"/>
      <c r="F297" s="263"/>
      <c r="G297" s="263"/>
      <c r="H297" s="263"/>
      <c r="I297" s="263"/>
      <c r="J297" s="263"/>
      <c r="K297" s="648">
        <v>60000000</v>
      </c>
      <c r="L297" s="122"/>
    </row>
    <row r="298" spans="1:12" x14ac:dyDescent="0.2">
      <c r="A298" s="657"/>
      <c r="B298" s="138" t="s">
        <v>245</v>
      </c>
      <c r="C298" s="236">
        <v>84844</v>
      </c>
      <c r="D298" s="263">
        <v>-1</v>
      </c>
      <c r="E298" s="263"/>
      <c r="F298" s="263"/>
      <c r="G298" s="263"/>
      <c r="H298" s="263"/>
      <c r="I298" s="263"/>
      <c r="J298" s="263"/>
      <c r="K298" s="648">
        <v>90000000</v>
      </c>
      <c r="L298" s="122"/>
    </row>
    <row r="299" spans="1:12" hidden="1" x14ac:dyDescent="0.2">
      <c r="A299" s="657"/>
      <c r="B299" s="236" t="s">
        <v>270</v>
      </c>
      <c r="C299" s="236">
        <v>20011</v>
      </c>
      <c r="D299" s="236"/>
      <c r="E299" s="263"/>
      <c r="F299" s="263"/>
      <c r="G299" s="263"/>
      <c r="H299" s="263"/>
      <c r="I299" s="263"/>
      <c r="J299" s="263"/>
      <c r="K299" s="648">
        <v>1100</v>
      </c>
      <c r="L299" s="122"/>
    </row>
    <row r="300" spans="1:12" hidden="1" x14ac:dyDescent="0.2">
      <c r="A300" s="657"/>
      <c r="B300" s="236" t="s">
        <v>271</v>
      </c>
      <c r="C300" s="236">
        <v>20012</v>
      </c>
      <c r="D300" s="236"/>
      <c r="E300" s="263"/>
      <c r="F300" s="263"/>
      <c r="G300" s="263"/>
      <c r="H300" s="263"/>
      <c r="I300" s="263"/>
      <c r="J300" s="263"/>
      <c r="K300" s="648">
        <v>2300</v>
      </c>
      <c r="L300" s="122"/>
    </row>
    <row r="301" spans="1:12" hidden="1" x14ac:dyDescent="0.2">
      <c r="A301" s="657"/>
      <c r="B301" s="236" t="s">
        <v>272</v>
      </c>
      <c r="C301" s="236">
        <v>20013</v>
      </c>
      <c r="D301" s="236"/>
      <c r="E301" s="263"/>
      <c r="F301" s="263"/>
      <c r="G301" s="263"/>
      <c r="H301" s="263"/>
      <c r="I301" s="263"/>
      <c r="J301" s="263"/>
      <c r="K301" s="648">
        <v>3700</v>
      </c>
      <c r="L301" s="122"/>
    </row>
    <row r="302" spans="1:12" hidden="1" x14ac:dyDescent="0.2">
      <c r="A302" s="657"/>
      <c r="B302" s="236" t="s">
        <v>273</v>
      </c>
      <c r="C302" s="236">
        <v>20015</v>
      </c>
      <c r="D302" s="236"/>
      <c r="E302" s="263"/>
      <c r="F302" s="263"/>
      <c r="G302" s="263"/>
      <c r="H302" s="263"/>
      <c r="I302" s="263"/>
      <c r="J302" s="263"/>
      <c r="K302" s="648">
        <v>5900</v>
      </c>
      <c r="L302" s="122"/>
    </row>
    <row r="303" spans="1:12" hidden="1" x14ac:dyDescent="0.2">
      <c r="A303" s="657"/>
      <c r="B303" s="649" t="s">
        <v>274</v>
      </c>
      <c r="C303" s="649">
        <v>20021</v>
      </c>
      <c r="D303" s="236"/>
      <c r="E303" s="263"/>
      <c r="F303" s="263"/>
      <c r="G303" s="263"/>
      <c r="H303" s="263"/>
      <c r="I303" s="263"/>
      <c r="J303" s="263"/>
      <c r="K303" s="648">
        <v>1500</v>
      </c>
      <c r="L303" s="122"/>
    </row>
    <row r="304" spans="1:12" hidden="1" x14ac:dyDescent="0.2">
      <c r="A304" s="657"/>
      <c r="B304" s="649" t="s">
        <v>275</v>
      </c>
      <c r="C304" s="649">
        <v>20022</v>
      </c>
      <c r="D304" s="236"/>
      <c r="E304" s="263"/>
      <c r="F304" s="263"/>
      <c r="G304" s="263"/>
      <c r="H304" s="263"/>
      <c r="I304" s="263"/>
      <c r="J304" s="263"/>
      <c r="K304" s="648">
        <v>2700</v>
      </c>
      <c r="L304" s="122"/>
    </row>
    <row r="305" spans="1:12" hidden="1" x14ac:dyDescent="0.2">
      <c r="A305" s="657"/>
      <c r="B305" s="649" t="s">
        <v>276</v>
      </c>
      <c r="C305" s="649">
        <v>20023</v>
      </c>
      <c r="D305" s="236"/>
      <c r="E305" s="263"/>
      <c r="F305" s="263"/>
      <c r="G305" s="263"/>
      <c r="H305" s="263"/>
      <c r="I305" s="263"/>
      <c r="J305" s="263"/>
      <c r="K305" s="648">
        <v>4200</v>
      </c>
      <c r="L305" s="122"/>
    </row>
    <row r="306" spans="1:12" hidden="1" x14ac:dyDescent="0.2">
      <c r="A306" s="657"/>
      <c r="B306" s="649" t="s">
        <v>277</v>
      </c>
      <c r="C306" s="649">
        <v>20025</v>
      </c>
      <c r="D306" s="236"/>
      <c r="E306" s="263"/>
      <c r="F306" s="263"/>
      <c r="G306" s="263"/>
      <c r="H306" s="263"/>
      <c r="I306" s="263"/>
      <c r="J306" s="263"/>
      <c r="K306" s="648">
        <v>7500</v>
      </c>
      <c r="L306" s="122"/>
    </row>
    <row r="307" spans="1:12" hidden="1" x14ac:dyDescent="0.2">
      <c r="A307" s="657"/>
      <c r="B307" s="236" t="s">
        <v>278</v>
      </c>
      <c r="C307" s="236">
        <v>20031</v>
      </c>
      <c r="D307" s="236"/>
      <c r="E307" s="263"/>
      <c r="F307" s="263"/>
      <c r="G307" s="263"/>
      <c r="H307" s="263"/>
      <c r="I307" s="263"/>
      <c r="J307" s="263"/>
      <c r="K307" s="648">
        <v>2500</v>
      </c>
      <c r="L307" s="122"/>
    </row>
    <row r="308" spans="1:12" x14ac:dyDescent="0.2">
      <c r="A308" s="657"/>
      <c r="B308" s="236" t="s">
        <v>703</v>
      </c>
      <c r="C308" s="236">
        <v>20032</v>
      </c>
      <c r="D308" s="236"/>
      <c r="E308" s="263"/>
      <c r="F308" s="263"/>
      <c r="G308" s="263"/>
      <c r="H308" s="263"/>
      <c r="I308" s="263"/>
      <c r="J308" s="263"/>
      <c r="K308" s="648">
        <v>37000000</v>
      </c>
      <c r="L308" s="122"/>
    </row>
    <row r="309" spans="1:12" x14ac:dyDescent="0.2">
      <c r="A309" s="657"/>
      <c r="B309" s="236" t="s">
        <v>704</v>
      </c>
      <c r="C309" s="236">
        <v>20033</v>
      </c>
      <c r="D309" s="236"/>
      <c r="E309" s="263"/>
      <c r="F309" s="263"/>
      <c r="G309" s="263"/>
      <c r="H309" s="263"/>
      <c r="I309" s="263"/>
      <c r="J309" s="263"/>
      <c r="K309" s="648">
        <v>57000000</v>
      </c>
      <c r="L309" s="122"/>
    </row>
    <row r="310" spans="1:12" hidden="1" x14ac:dyDescent="0.2">
      <c r="A310" s="657"/>
      <c r="B310" s="236" t="s">
        <v>281</v>
      </c>
      <c r="C310" s="236">
        <v>20035</v>
      </c>
      <c r="D310" s="236"/>
      <c r="E310" s="263"/>
      <c r="F310" s="263"/>
      <c r="G310" s="263"/>
      <c r="H310" s="263"/>
      <c r="I310" s="263"/>
      <c r="J310" s="263"/>
      <c r="K310" s="648">
        <v>9000</v>
      </c>
      <c r="L310" s="122"/>
    </row>
    <row r="311" spans="1:12" x14ac:dyDescent="0.2">
      <c r="A311" s="657"/>
      <c r="B311" s="236" t="s">
        <v>282</v>
      </c>
      <c r="C311" s="236">
        <v>20041</v>
      </c>
      <c r="D311" s="236"/>
      <c r="E311" s="263"/>
      <c r="F311" s="263"/>
      <c r="G311" s="263"/>
      <c r="H311" s="263"/>
      <c r="I311" s="263"/>
      <c r="J311" s="263"/>
      <c r="K311" s="648">
        <v>90000000</v>
      </c>
      <c r="L311" s="122"/>
    </row>
    <row r="312" spans="1:12" x14ac:dyDescent="0.2">
      <c r="A312" s="657"/>
      <c r="B312" s="236" t="s">
        <v>283</v>
      </c>
      <c r="C312" s="236">
        <v>20044</v>
      </c>
      <c r="D312" s="236"/>
      <c r="E312" s="263"/>
      <c r="F312" s="263"/>
      <c r="G312" s="263"/>
      <c r="H312" s="263"/>
      <c r="I312" s="263"/>
      <c r="J312" s="263"/>
      <c r="K312" s="648">
        <v>120000000</v>
      </c>
      <c r="L312" s="122"/>
    </row>
    <row r="313" spans="1:12" hidden="1" x14ac:dyDescent="0.2">
      <c r="A313" s="657"/>
      <c r="B313" s="638" t="s">
        <v>326</v>
      </c>
      <c r="C313" s="638">
        <v>20511</v>
      </c>
      <c r="D313" s="236"/>
      <c r="E313" s="263"/>
      <c r="F313" s="263"/>
      <c r="G313" s="263"/>
      <c r="H313" s="263"/>
      <c r="I313" s="263"/>
      <c r="J313" s="263"/>
      <c r="K313" s="648">
        <v>1200</v>
      </c>
      <c r="L313" s="122"/>
    </row>
    <row r="314" spans="1:12" x14ac:dyDescent="0.2">
      <c r="A314" s="657"/>
      <c r="B314" s="638" t="s">
        <v>702</v>
      </c>
      <c r="C314" s="638">
        <v>20512</v>
      </c>
      <c r="D314" s="236"/>
      <c r="E314" s="263"/>
      <c r="F314" s="263"/>
      <c r="G314" s="263"/>
      <c r="H314" s="263"/>
      <c r="I314" s="263"/>
      <c r="J314" s="263"/>
      <c r="K314" s="648">
        <v>25000000</v>
      </c>
      <c r="L314" s="122"/>
    </row>
    <row r="315" spans="1:12" hidden="1" x14ac:dyDescent="0.2">
      <c r="A315" s="657"/>
      <c r="B315" s="638" t="s">
        <v>623</v>
      </c>
      <c r="C315" s="638">
        <v>20513</v>
      </c>
      <c r="D315" s="236"/>
      <c r="E315" s="263"/>
      <c r="F315" s="263"/>
      <c r="G315" s="263"/>
      <c r="H315" s="263"/>
      <c r="I315" s="263"/>
      <c r="J315" s="263"/>
      <c r="K315" s="648">
        <v>3700</v>
      </c>
      <c r="L315" s="122"/>
    </row>
    <row r="316" spans="1:12" hidden="1" x14ac:dyDescent="0.2">
      <c r="A316" s="657"/>
      <c r="B316" s="638" t="s">
        <v>329</v>
      </c>
      <c r="C316" s="638">
        <v>20515</v>
      </c>
      <c r="D316" s="236"/>
      <c r="E316" s="263"/>
      <c r="F316" s="263"/>
      <c r="G316" s="263"/>
      <c r="H316" s="263"/>
      <c r="I316" s="263"/>
      <c r="J316" s="263"/>
      <c r="K316" s="648">
        <v>9000</v>
      </c>
      <c r="L316" s="122"/>
    </row>
    <row r="317" spans="1:12" hidden="1" x14ac:dyDescent="0.2">
      <c r="A317" s="657"/>
      <c r="B317" s="649" t="s">
        <v>330</v>
      </c>
      <c r="C317" s="649">
        <v>20521</v>
      </c>
      <c r="D317" s="236"/>
      <c r="E317" s="263"/>
      <c r="F317" s="263"/>
      <c r="G317" s="263"/>
      <c r="H317" s="263"/>
      <c r="I317" s="263"/>
      <c r="J317" s="263"/>
      <c r="K317" s="648">
        <v>2500</v>
      </c>
      <c r="L317" s="122"/>
    </row>
    <row r="318" spans="1:12" hidden="1" x14ac:dyDescent="0.2">
      <c r="A318" s="657"/>
      <c r="B318" s="649" t="s">
        <v>331</v>
      </c>
      <c r="C318" s="649">
        <v>20522</v>
      </c>
      <c r="D318" s="236"/>
      <c r="E318" s="263"/>
      <c r="F318" s="263"/>
      <c r="G318" s="263"/>
      <c r="H318" s="263"/>
      <c r="I318" s="263"/>
      <c r="J318" s="263"/>
      <c r="K318" s="648">
        <v>3700</v>
      </c>
      <c r="L318" s="122"/>
    </row>
    <row r="319" spans="1:12" hidden="1" x14ac:dyDescent="0.2">
      <c r="A319" s="657"/>
      <c r="B319" s="649" t="s">
        <v>332</v>
      </c>
      <c r="C319" s="649">
        <v>20523</v>
      </c>
      <c r="D319" s="236"/>
      <c r="E319" s="263"/>
      <c r="F319" s="263"/>
      <c r="G319" s="263"/>
      <c r="H319" s="263"/>
      <c r="I319" s="263"/>
      <c r="J319" s="263"/>
      <c r="K319" s="648">
        <v>5700</v>
      </c>
      <c r="L319" s="122"/>
    </row>
    <row r="320" spans="1:12" hidden="1" x14ac:dyDescent="0.2">
      <c r="A320" s="657"/>
      <c r="B320" s="649" t="s">
        <v>333</v>
      </c>
      <c r="C320" s="649">
        <v>20525</v>
      </c>
      <c r="D320" s="236"/>
      <c r="E320" s="263"/>
      <c r="F320" s="263"/>
      <c r="G320" s="263"/>
      <c r="H320" s="263"/>
      <c r="I320" s="263"/>
      <c r="J320" s="263"/>
      <c r="K320" s="648">
        <v>9000</v>
      </c>
      <c r="L320" s="122"/>
    </row>
    <row r="321" spans="1:12" hidden="1" x14ac:dyDescent="0.2">
      <c r="A321" s="657"/>
      <c r="B321" s="649" t="s">
        <v>334</v>
      </c>
      <c r="C321" s="649">
        <v>20531</v>
      </c>
      <c r="D321" s="236"/>
      <c r="E321" s="263"/>
      <c r="F321" s="263"/>
      <c r="G321" s="263"/>
      <c r="H321" s="263"/>
      <c r="I321" s="263"/>
      <c r="J321" s="263"/>
      <c r="K321" s="648">
        <v>2500</v>
      </c>
      <c r="L321" s="122"/>
    </row>
    <row r="322" spans="1:12" hidden="1" x14ac:dyDescent="0.2">
      <c r="A322" s="657"/>
      <c r="B322" s="649" t="s">
        <v>335</v>
      </c>
      <c r="C322" s="649">
        <v>20532</v>
      </c>
      <c r="D322" s="236"/>
      <c r="E322" s="263"/>
      <c r="F322" s="263"/>
      <c r="G322" s="263"/>
      <c r="H322" s="263"/>
      <c r="I322" s="263"/>
      <c r="J322" s="263"/>
      <c r="K322" s="648">
        <v>3700</v>
      </c>
      <c r="L322" s="122"/>
    </row>
    <row r="323" spans="1:12" x14ac:dyDescent="0.2">
      <c r="A323" s="657"/>
      <c r="B323" s="638" t="s">
        <v>624</v>
      </c>
      <c r="C323" s="638">
        <v>20533</v>
      </c>
      <c r="D323" s="236"/>
      <c r="E323" s="263"/>
      <c r="F323" s="263"/>
      <c r="G323" s="263"/>
      <c r="H323" s="263"/>
      <c r="I323" s="263"/>
      <c r="J323" s="263"/>
      <c r="K323" s="648">
        <v>50000000</v>
      </c>
      <c r="L323" s="122"/>
    </row>
    <row r="324" spans="1:12" hidden="1" x14ac:dyDescent="0.2">
      <c r="A324" s="657"/>
      <c r="B324" s="649" t="s">
        <v>337</v>
      </c>
      <c r="C324" s="649">
        <v>20535</v>
      </c>
      <c r="D324" s="236"/>
      <c r="E324" s="263"/>
      <c r="F324" s="263"/>
      <c r="G324" s="263"/>
      <c r="H324" s="263"/>
      <c r="I324" s="263"/>
      <c r="J324" s="263"/>
      <c r="K324" s="648">
        <v>9000</v>
      </c>
      <c r="L324" s="122"/>
    </row>
    <row r="325" spans="1:12" x14ac:dyDescent="0.2">
      <c r="A325" s="657"/>
      <c r="B325" s="638" t="s">
        <v>338</v>
      </c>
      <c r="C325" s="638">
        <v>20541</v>
      </c>
      <c r="D325" s="236"/>
      <c r="E325" s="263"/>
      <c r="F325" s="263"/>
      <c r="G325" s="263"/>
      <c r="H325" s="263"/>
      <c r="I325" s="263"/>
      <c r="J325" s="263"/>
      <c r="K325" s="648">
        <v>100000000</v>
      </c>
      <c r="L325" s="122"/>
    </row>
    <row r="326" spans="1:12" x14ac:dyDescent="0.2">
      <c r="A326" s="657"/>
      <c r="B326" s="638" t="s">
        <v>339</v>
      </c>
      <c r="C326" s="638">
        <v>20544</v>
      </c>
      <c r="D326" s="236"/>
      <c r="E326" s="263"/>
      <c r="F326" s="263"/>
      <c r="G326" s="263"/>
      <c r="H326" s="263"/>
      <c r="I326" s="263"/>
      <c r="J326" s="263"/>
      <c r="K326" s="648">
        <v>150000000</v>
      </c>
      <c r="L326" s="122"/>
    </row>
    <row r="327" spans="1:12" hidden="1" x14ac:dyDescent="0.2">
      <c r="A327" s="657"/>
      <c r="B327" s="638" t="s">
        <v>340</v>
      </c>
      <c r="C327" s="638">
        <v>20611</v>
      </c>
      <c r="D327" s="236"/>
      <c r="E327" s="263"/>
      <c r="F327" s="263"/>
      <c r="G327" s="263"/>
      <c r="H327" s="263"/>
      <c r="I327" s="263"/>
      <c r="J327" s="263"/>
      <c r="K327" s="648">
        <v>1200</v>
      </c>
      <c r="L327" s="122"/>
    </row>
    <row r="328" spans="1:12" x14ac:dyDescent="0.2">
      <c r="A328" s="657"/>
      <c r="B328" s="638" t="s">
        <v>701</v>
      </c>
      <c r="C328" s="638">
        <v>20612</v>
      </c>
      <c r="D328" s="236"/>
      <c r="E328" s="263"/>
      <c r="F328" s="263"/>
      <c r="G328" s="263"/>
      <c r="H328" s="263"/>
      <c r="I328" s="263"/>
      <c r="J328" s="263"/>
      <c r="K328" s="648">
        <v>12000000</v>
      </c>
      <c r="L328" s="122"/>
    </row>
    <row r="329" spans="1:12" hidden="1" x14ac:dyDescent="0.2">
      <c r="A329" s="657"/>
      <c r="B329" s="638" t="s">
        <v>625</v>
      </c>
      <c r="C329" s="638">
        <v>20613</v>
      </c>
      <c r="D329" s="236"/>
      <c r="E329" s="263"/>
      <c r="F329" s="263"/>
      <c r="G329" s="263"/>
      <c r="H329" s="263"/>
      <c r="I329" s="263"/>
      <c r="J329" s="263"/>
      <c r="K329" s="648">
        <v>3700</v>
      </c>
      <c r="L329" s="122"/>
    </row>
    <row r="330" spans="1:12" hidden="1" x14ac:dyDescent="0.2">
      <c r="A330" s="657"/>
      <c r="B330" s="638" t="s">
        <v>343</v>
      </c>
      <c r="C330" s="638">
        <v>20615</v>
      </c>
      <c r="D330" s="236"/>
      <c r="E330" s="263"/>
      <c r="F330" s="263"/>
      <c r="G330" s="263"/>
      <c r="H330" s="263"/>
      <c r="I330" s="263"/>
      <c r="J330" s="263"/>
      <c r="K330" s="648">
        <v>9000</v>
      </c>
      <c r="L330" s="122"/>
    </row>
    <row r="331" spans="1:12" hidden="1" x14ac:dyDescent="0.2">
      <c r="A331" s="657"/>
      <c r="B331" s="649" t="s">
        <v>344</v>
      </c>
      <c r="C331" s="649">
        <v>20621</v>
      </c>
      <c r="D331" s="236"/>
      <c r="E331" s="263"/>
      <c r="F331" s="263"/>
      <c r="G331" s="263"/>
      <c r="H331" s="263"/>
      <c r="I331" s="263"/>
      <c r="J331" s="263"/>
      <c r="K331" s="648">
        <v>2500</v>
      </c>
      <c r="L331" s="122"/>
    </row>
    <row r="332" spans="1:12" hidden="1" x14ac:dyDescent="0.2">
      <c r="A332" s="657"/>
      <c r="B332" s="649" t="s">
        <v>345</v>
      </c>
      <c r="C332" s="649">
        <v>20622</v>
      </c>
      <c r="D332" s="236"/>
      <c r="E332" s="263"/>
      <c r="F332" s="263"/>
      <c r="G332" s="263"/>
      <c r="H332" s="263"/>
      <c r="I332" s="263"/>
      <c r="J332" s="263"/>
      <c r="K332" s="648">
        <v>3700</v>
      </c>
      <c r="L332" s="122"/>
    </row>
    <row r="333" spans="1:12" hidden="1" x14ac:dyDescent="0.2">
      <c r="A333" s="657"/>
      <c r="B333" s="649" t="s">
        <v>346</v>
      </c>
      <c r="C333" s="649">
        <v>20623</v>
      </c>
      <c r="D333" s="236"/>
      <c r="E333" s="263"/>
      <c r="F333" s="263"/>
      <c r="G333" s="263"/>
      <c r="H333" s="263"/>
      <c r="I333" s="263"/>
      <c r="J333" s="263"/>
      <c r="K333" s="648">
        <v>5700</v>
      </c>
      <c r="L333" s="122"/>
    </row>
    <row r="334" spans="1:12" hidden="1" x14ac:dyDescent="0.2">
      <c r="A334" s="657"/>
      <c r="B334" s="649" t="s">
        <v>347</v>
      </c>
      <c r="C334" s="649">
        <v>20625</v>
      </c>
      <c r="D334" s="236"/>
      <c r="E334" s="263"/>
      <c r="F334" s="263"/>
      <c r="G334" s="263"/>
      <c r="H334" s="263"/>
      <c r="I334" s="263"/>
      <c r="J334" s="263"/>
      <c r="K334" s="648">
        <v>9000</v>
      </c>
      <c r="L334" s="122"/>
    </row>
    <row r="335" spans="1:12" hidden="1" x14ac:dyDescent="0.2">
      <c r="A335" s="657"/>
      <c r="B335" s="649" t="s">
        <v>348</v>
      </c>
      <c r="C335" s="649">
        <v>20631</v>
      </c>
      <c r="D335" s="236"/>
      <c r="E335" s="263"/>
      <c r="F335" s="263"/>
      <c r="G335" s="263"/>
      <c r="H335" s="263"/>
      <c r="I335" s="263"/>
      <c r="J335" s="263"/>
      <c r="K335" s="648">
        <v>2500</v>
      </c>
      <c r="L335" s="122"/>
    </row>
    <row r="336" spans="1:12" hidden="1" x14ac:dyDescent="0.2">
      <c r="A336" s="657"/>
      <c r="B336" s="649" t="s">
        <v>349</v>
      </c>
      <c r="C336" s="649">
        <v>20632</v>
      </c>
      <c r="D336" s="236"/>
      <c r="E336" s="263"/>
      <c r="F336" s="263"/>
      <c r="G336" s="263"/>
      <c r="H336" s="263"/>
      <c r="I336" s="263"/>
      <c r="J336" s="263"/>
      <c r="K336" s="648">
        <v>3700</v>
      </c>
      <c r="L336" s="122"/>
    </row>
    <row r="337" spans="1:12" x14ac:dyDescent="0.2">
      <c r="A337" s="657"/>
      <c r="B337" s="638" t="s">
        <v>626</v>
      </c>
      <c r="C337" s="638">
        <v>20633</v>
      </c>
      <c r="D337" s="236"/>
      <c r="E337" s="263"/>
      <c r="F337" s="263"/>
      <c r="G337" s="263"/>
      <c r="H337" s="263"/>
      <c r="I337" s="263"/>
      <c r="J337" s="263"/>
      <c r="K337" s="648">
        <v>35000000</v>
      </c>
      <c r="L337" s="122"/>
    </row>
    <row r="338" spans="1:12" hidden="1" x14ac:dyDescent="0.2">
      <c r="A338" s="657"/>
      <c r="B338" s="649" t="s">
        <v>351</v>
      </c>
      <c r="C338" s="649">
        <v>20635</v>
      </c>
      <c r="D338" s="236"/>
      <c r="E338" s="263"/>
      <c r="F338" s="263"/>
      <c r="G338" s="263"/>
      <c r="H338" s="263"/>
      <c r="I338" s="263"/>
      <c r="J338" s="263"/>
      <c r="K338" s="648">
        <v>9000</v>
      </c>
      <c r="L338" s="122"/>
    </row>
    <row r="339" spans="1:12" x14ac:dyDescent="0.2">
      <c r="A339" s="657"/>
      <c r="B339" s="638" t="s">
        <v>627</v>
      </c>
      <c r="C339" s="638">
        <v>20641</v>
      </c>
      <c r="D339" s="236"/>
      <c r="E339" s="263"/>
      <c r="F339" s="263"/>
      <c r="G339" s="263"/>
      <c r="H339" s="263"/>
      <c r="I339" s="263"/>
      <c r="J339" s="263"/>
      <c r="K339" s="648">
        <v>60000000</v>
      </c>
      <c r="L339" s="122"/>
    </row>
    <row r="340" spans="1:12" x14ac:dyDescent="0.2">
      <c r="A340" s="657"/>
      <c r="B340" s="638" t="s">
        <v>628</v>
      </c>
      <c r="C340" s="638">
        <v>20644</v>
      </c>
      <c r="D340" s="236"/>
      <c r="E340" s="263"/>
      <c r="F340" s="263"/>
      <c r="G340" s="263"/>
      <c r="H340" s="263"/>
      <c r="I340" s="263"/>
      <c r="J340" s="263"/>
      <c r="K340" s="648">
        <v>100000000</v>
      </c>
      <c r="L340" s="122"/>
    </row>
    <row r="341" spans="1:12" hidden="1" x14ac:dyDescent="0.2">
      <c r="A341" s="657"/>
      <c r="B341" s="638" t="s">
        <v>354</v>
      </c>
      <c r="C341" s="651">
        <v>20712</v>
      </c>
      <c r="D341" s="236"/>
      <c r="E341" s="263"/>
      <c r="F341" s="263"/>
      <c r="G341" s="263"/>
      <c r="H341" s="263"/>
      <c r="I341" s="263"/>
      <c r="J341" s="263"/>
      <c r="K341" s="648">
        <v>2100</v>
      </c>
      <c r="L341" s="122"/>
    </row>
    <row r="342" spans="1:12" hidden="1" x14ac:dyDescent="0.2">
      <c r="A342" s="657"/>
      <c r="B342" s="638" t="s">
        <v>355</v>
      </c>
      <c r="C342" s="651">
        <v>20713</v>
      </c>
      <c r="D342" s="236"/>
      <c r="E342" s="263"/>
      <c r="F342" s="263"/>
      <c r="G342" s="263"/>
      <c r="H342" s="263"/>
      <c r="I342" s="263"/>
      <c r="J342" s="263"/>
      <c r="K342" s="648">
        <v>3800</v>
      </c>
      <c r="L342" s="122"/>
    </row>
    <row r="343" spans="1:12" hidden="1" x14ac:dyDescent="0.2">
      <c r="A343" s="657"/>
      <c r="B343" s="638" t="s">
        <v>356</v>
      </c>
      <c r="C343" s="651">
        <v>20715</v>
      </c>
      <c r="D343" s="236"/>
      <c r="E343" s="263"/>
      <c r="F343" s="263"/>
      <c r="G343" s="263"/>
      <c r="H343" s="263"/>
      <c r="I343" s="263"/>
      <c r="J343" s="263"/>
      <c r="K343" s="648">
        <v>5700</v>
      </c>
      <c r="L343" s="122"/>
    </row>
    <row r="344" spans="1:12" x14ac:dyDescent="0.2">
      <c r="A344" s="657"/>
      <c r="B344" s="638" t="s">
        <v>680</v>
      </c>
      <c r="C344" s="651">
        <v>20722</v>
      </c>
      <c r="D344" s="236"/>
      <c r="E344" s="263"/>
      <c r="F344" s="263"/>
      <c r="G344" s="263"/>
      <c r="H344" s="263"/>
      <c r="I344" s="263"/>
      <c r="J344" s="263"/>
      <c r="K344" s="648">
        <v>38000000</v>
      </c>
      <c r="L344" s="122"/>
    </row>
    <row r="345" spans="1:12" hidden="1" x14ac:dyDescent="0.2">
      <c r="A345" s="657"/>
      <c r="B345" s="649" t="s">
        <v>358</v>
      </c>
      <c r="C345" s="652">
        <v>20723</v>
      </c>
      <c r="D345" s="236"/>
      <c r="E345" s="263"/>
      <c r="F345" s="263"/>
      <c r="G345" s="263"/>
      <c r="H345" s="263"/>
      <c r="I345" s="263"/>
      <c r="J345" s="263"/>
      <c r="K345" s="648">
        <v>3700</v>
      </c>
      <c r="L345" s="122"/>
    </row>
    <row r="346" spans="1:12" hidden="1" x14ac:dyDescent="0.2">
      <c r="A346" s="657"/>
      <c r="B346" s="649" t="s">
        <v>359</v>
      </c>
      <c r="C346" s="652">
        <v>20725</v>
      </c>
      <c r="D346" s="236"/>
      <c r="E346" s="263"/>
      <c r="F346" s="263"/>
      <c r="G346" s="263"/>
      <c r="H346" s="263"/>
      <c r="I346" s="263"/>
      <c r="J346" s="263"/>
      <c r="K346" s="648">
        <v>5900</v>
      </c>
      <c r="L346" s="122"/>
    </row>
    <row r="347" spans="1:12" hidden="1" x14ac:dyDescent="0.2">
      <c r="A347" s="657"/>
      <c r="B347" s="649" t="s">
        <v>360</v>
      </c>
      <c r="C347" s="652">
        <v>20732</v>
      </c>
      <c r="D347" s="236"/>
      <c r="E347" s="263"/>
      <c r="F347" s="263"/>
      <c r="G347" s="263"/>
      <c r="H347" s="263"/>
      <c r="I347" s="263"/>
      <c r="J347" s="263"/>
      <c r="K347" s="648">
        <v>2300</v>
      </c>
      <c r="L347" s="122"/>
    </row>
    <row r="348" spans="1:12" hidden="1" x14ac:dyDescent="0.2">
      <c r="A348" s="657"/>
      <c r="B348" s="649" t="s">
        <v>361</v>
      </c>
      <c r="C348" s="652">
        <v>20733</v>
      </c>
      <c r="D348" s="236"/>
      <c r="E348" s="263"/>
      <c r="F348" s="263"/>
      <c r="G348" s="263"/>
      <c r="H348" s="263"/>
      <c r="I348" s="263"/>
      <c r="J348" s="263"/>
      <c r="K348" s="648">
        <v>3700</v>
      </c>
      <c r="L348" s="122"/>
    </row>
    <row r="349" spans="1:12" hidden="1" x14ac:dyDescent="0.2">
      <c r="A349" s="657"/>
      <c r="B349" s="649" t="s">
        <v>362</v>
      </c>
      <c r="C349" s="652">
        <v>20735</v>
      </c>
      <c r="D349" s="236"/>
      <c r="E349" s="263"/>
      <c r="F349" s="263"/>
      <c r="G349" s="263"/>
      <c r="H349" s="263"/>
      <c r="I349" s="263"/>
      <c r="J349" s="263"/>
      <c r="K349" s="648">
        <v>5900</v>
      </c>
      <c r="L349" s="122"/>
    </row>
    <row r="350" spans="1:12" x14ac:dyDescent="0.2">
      <c r="A350" s="657"/>
      <c r="B350" s="638" t="s">
        <v>681</v>
      </c>
      <c r="C350" s="651">
        <v>20741</v>
      </c>
      <c r="D350" s="236"/>
      <c r="E350" s="263"/>
      <c r="F350" s="263"/>
      <c r="G350" s="263"/>
      <c r="H350" s="263"/>
      <c r="I350" s="263"/>
      <c r="J350" s="263"/>
      <c r="K350" s="648">
        <v>57000000</v>
      </c>
      <c r="L350" s="122"/>
    </row>
    <row r="351" spans="1:12" x14ac:dyDescent="0.2">
      <c r="A351" s="657"/>
      <c r="B351" s="638" t="s">
        <v>682</v>
      </c>
      <c r="C351" s="651">
        <v>20744</v>
      </c>
      <c r="D351" s="236"/>
      <c r="E351" s="263"/>
      <c r="F351" s="263"/>
      <c r="G351" s="263"/>
      <c r="H351" s="263"/>
      <c r="I351" s="263"/>
      <c r="J351" s="263"/>
      <c r="K351" s="648">
        <v>90000000</v>
      </c>
      <c r="L351" s="122"/>
    </row>
    <row r="352" spans="1:12" ht="16.899999999999999" customHeight="1" x14ac:dyDescent="0.2">
      <c r="A352" s="657"/>
      <c r="B352" s="638" t="s">
        <v>700</v>
      </c>
      <c r="C352" s="653">
        <v>31065</v>
      </c>
      <c r="D352" s="236"/>
      <c r="E352" s="263"/>
      <c r="F352" s="263"/>
      <c r="G352" s="263"/>
      <c r="H352" s="263"/>
      <c r="I352" s="263"/>
      <c r="J352" s="263"/>
      <c r="K352" s="648">
        <v>70000000</v>
      </c>
      <c r="L352" s="122"/>
    </row>
    <row r="353" spans="1:12" x14ac:dyDescent="0.2">
      <c r="A353" s="657"/>
      <c r="B353" s="638" t="s">
        <v>612</v>
      </c>
      <c r="C353" s="653">
        <v>31085</v>
      </c>
      <c r="D353" s="236"/>
      <c r="E353" s="263"/>
      <c r="F353" s="263"/>
      <c r="G353" s="263"/>
      <c r="H353" s="263"/>
      <c r="I353" s="263"/>
      <c r="J353" s="263"/>
      <c r="K353" s="648">
        <v>120000000</v>
      </c>
      <c r="L353" s="122"/>
    </row>
    <row r="354" spans="1:12" x14ac:dyDescent="0.2">
      <c r="A354" s="657"/>
      <c r="B354" s="638" t="s">
        <v>374</v>
      </c>
      <c r="C354" s="653">
        <v>31087</v>
      </c>
      <c r="D354" s="236"/>
      <c r="E354" s="263"/>
      <c r="F354" s="263"/>
      <c r="G354" s="263"/>
      <c r="H354" s="263"/>
      <c r="I354" s="263"/>
      <c r="J354" s="263"/>
      <c r="K354" s="648">
        <v>180000000</v>
      </c>
      <c r="L354" s="122"/>
    </row>
    <row r="355" spans="1:12" x14ac:dyDescent="0.2">
      <c r="A355" s="657"/>
      <c r="B355" s="638" t="s">
        <v>375</v>
      </c>
      <c r="C355" s="653">
        <v>31089</v>
      </c>
      <c r="D355" s="236"/>
      <c r="E355" s="263"/>
      <c r="F355" s="263"/>
      <c r="G355" s="263"/>
      <c r="H355" s="263"/>
      <c r="I355" s="263"/>
      <c r="J355" s="263"/>
      <c r="K355" s="648">
        <v>240000000</v>
      </c>
      <c r="L355" s="122"/>
    </row>
    <row r="356" spans="1:12" ht="16.899999999999999" hidden="1" customHeight="1" x14ac:dyDescent="0.2">
      <c r="A356" s="657"/>
      <c r="B356" s="638" t="s">
        <v>376</v>
      </c>
      <c r="C356" s="653">
        <v>21211</v>
      </c>
      <c r="D356" s="236"/>
      <c r="E356" s="263"/>
      <c r="F356" s="263"/>
      <c r="G356" s="263"/>
      <c r="H356" s="263"/>
      <c r="I356" s="263"/>
      <c r="J356" s="263"/>
      <c r="K356" s="648">
        <v>1200</v>
      </c>
      <c r="L356" s="122"/>
    </row>
    <row r="357" spans="1:12" x14ac:dyDescent="0.2">
      <c r="A357" s="657"/>
      <c r="B357" s="638" t="s">
        <v>683</v>
      </c>
      <c r="C357" s="653">
        <v>21212</v>
      </c>
      <c r="D357" s="236"/>
      <c r="E357" s="263"/>
      <c r="F357" s="263"/>
      <c r="G357" s="263"/>
      <c r="H357" s="263"/>
      <c r="I357" s="263"/>
      <c r="J357" s="263"/>
      <c r="K357" s="648">
        <v>30000000</v>
      </c>
      <c r="L357" s="122"/>
    </row>
    <row r="358" spans="1:12" ht="16.899999999999999" hidden="1" customHeight="1" x14ac:dyDescent="0.2">
      <c r="A358" s="657"/>
      <c r="B358" s="638" t="s">
        <v>378</v>
      </c>
      <c r="C358" s="653">
        <v>21213</v>
      </c>
      <c r="D358" s="236"/>
      <c r="E358" s="263"/>
      <c r="F358" s="263"/>
      <c r="G358" s="263"/>
      <c r="H358" s="263"/>
      <c r="I358" s="263"/>
      <c r="J358" s="263"/>
      <c r="K358" s="648">
        <v>5000</v>
      </c>
      <c r="L358" s="122"/>
    </row>
    <row r="359" spans="1:12" ht="16.899999999999999" hidden="1" customHeight="1" x14ac:dyDescent="0.2">
      <c r="A359" s="657"/>
      <c r="B359" s="638" t="s">
        <v>379</v>
      </c>
      <c r="C359" s="653">
        <v>21215</v>
      </c>
      <c r="D359" s="236"/>
      <c r="E359" s="263"/>
      <c r="F359" s="263"/>
      <c r="G359" s="263"/>
      <c r="H359" s="263"/>
      <c r="I359" s="263"/>
      <c r="J359" s="263"/>
      <c r="K359" s="648">
        <v>9000</v>
      </c>
      <c r="L359" s="122"/>
    </row>
    <row r="360" spans="1:12" ht="16.899999999999999" hidden="1" customHeight="1" x14ac:dyDescent="0.2">
      <c r="A360" s="657"/>
      <c r="B360" s="649" t="s">
        <v>380</v>
      </c>
      <c r="C360" s="650">
        <v>21221</v>
      </c>
      <c r="D360" s="236"/>
      <c r="E360" s="263"/>
      <c r="F360" s="263"/>
      <c r="G360" s="263"/>
      <c r="H360" s="263"/>
      <c r="I360" s="263"/>
      <c r="J360" s="263"/>
      <c r="K360" s="648">
        <v>2500</v>
      </c>
      <c r="L360" s="122"/>
    </row>
    <row r="361" spans="1:12" ht="16.899999999999999" hidden="1" customHeight="1" x14ac:dyDescent="0.2">
      <c r="A361" s="657"/>
      <c r="B361" s="649" t="s">
        <v>381</v>
      </c>
      <c r="C361" s="650">
        <v>21222</v>
      </c>
      <c r="D361" s="236"/>
      <c r="E361" s="263"/>
      <c r="F361" s="263"/>
      <c r="G361" s="263"/>
      <c r="H361" s="263"/>
      <c r="I361" s="263"/>
      <c r="J361" s="263"/>
      <c r="K361" s="648">
        <v>3700</v>
      </c>
      <c r="L361" s="122"/>
    </row>
    <row r="362" spans="1:12" ht="16.899999999999999" hidden="1" customHeight="1" x14ac:dyDescent="0.2">
      <c r="A362" s="657"/>
      <c r="B362" s="649" t="s">
        <v>382</v>
      </c>
      <c r="C362" s="650">
        <v>21223</v>
      </c>
      <c r="D362" s="236"/>
      <c r="E362" s="263"/>
      <c r="F362" s="263"/>
      <c r="G362" s="263"/>
      <c r="H362" s="263"/>
      <c r="I362" s="263"/>
      <c r="J362" s="263"/>
      <c r="K362" s="648">
        <v>5700</v>
      </c>
      <c r="L362" s="122"/>
    </row>
    <row r="363" spans="1:12" ht="16.899999999999999" hidden="1" customHeight="1" x14ac:dyDescent="0.2">
      <c r="A363" s="657"/>
      <c r="B363" s="649" t="s">
        <v>383</v>
      </c>
      <c r="C363" s="650">
        <v>21225</v>
      </c>
      <c r="D363" s="236"/>
      <c r="E363" s="263"/>
      <c r="F363" s="263"/>
      <c r="G363" s="263"/>
      <c r="H363" s="263"/>
      <c r="I363" s="263"/>
      <c r="J363" s="263"/>
      <c r="K363" s="648">
        <v>9000</v>
      </c>
      <c r="L363" s="122"/>
    </row>
    <row r="364" spans="1:12" ht="16.899999999999999" hidden="1" customHeight="1" x14ac:dyDescent="0.2">
      <c r="A364" s="657"/>
      <c r="B364" s="649" t="s">
        <v>384</v>
      </c>
      <c r="C364" s="650">
        <v>21231</v>
      </c>
      <c r="D364" s="236"/>
      <c r="E364" s="263"/>
      <c r="F364" s="263"/>
      <c r="G364" s="263"/>
      <c r="H364" s="263"/>
      <c r="I364" s="263"/>
      <c r="J364" s="263"/>
      <c r="K364" s="648">
        <v>2500</v>
      </c>
      <c r="L364" s="122"/>
    </row>
    <row r="365" spans="1:12" ht="16.899999999999999" hidden="1" customHeight="1" x14ac:dyDescent="0.2">
      <c r="A365" s="657"/>
      <c r="B365" s="649" t="s">
        <v>385</v>
      </c>
      <c r="C365" s="650">
        <v>21232</v>
      </c>
      <c r="D365" s="236"/>
      <c r="E365" s="263"/>
      <c r="F365" s="263"/>
      <c r="G365" s="263"/>
      <c r="H365" s="263"/>
      <c r="I365" s="263"/>
      <c r="J365" s="263"/>
      <c r="K365" s="648">
        <v>3700</v>
      </c>
      <c r="L365" s="122"/>
    </row>
    <row r="366" spans="1:12" ht="16.899999999999999" hidden="1" customHeight="1" x14ac:dyDescent="0.2">
      <c r="A366" s="657"/>
      <c r="B366" s="649" t="s">
        <v>386</v>
      </c>
      <c r="C366" s="649">
        <v>21233</v>
      </c>
      <c r="D366" s="236"/>
      <c r="E366" s="263"/>
      <c r="F366" s="263"/>
      <c r="G366" s="263"/>
      <c r="H366" s="263"/>
      <c r="I366" s="263"/>
      <c r="J366" s="263"/>
      <c r="K366" s="648">
        <v>5700</v>
      </c>
      <c r="L366" s="122"/>
    </row>
    <row r="367" spans="1:12" ht="16.899999999999999" hidden="1" customHeight="1" x14ac:dyDescent="0.2">
      <c r="A367" s="657"/>
      <c r="B367" s="649" t="s">
        <v>387</v>
      </c>
      <c r="C367" s="650">
        <v>21235</v>
      </c>
      <c r="D367" s="236"/>
      <c r="E367" s="263"/>
      <c r="F367" s="263"/>
      <c r="G367" s="263"/>
      <c r="H367" s="263"/>
      <c r="I367" s="263"/>
      <c r="J367" s="263"/>
      <c r="K367" s="648">
        <v>9000</v>
      </c>
      <c r="L367" s="122"/>
    </row>
    <row r="368" spans="1:12" x14ac:dyDescent="0.2">
      <c r="A368" s="657"/>
      <c r="B368" s="638" t="s">
        <v>388</v>
      </c>
      <c r="C368" s="653">
        <v>21241</v>
      </c>
      <c r="D368" s="236"/>
      <c r="E368" s="263"/>
      <c r="F368" s="263"/>
      <c r="G368" s="263"/>
      <c r="H368" s="263"/>
      <c r="I368" s="263"/>
      <c r="J368" s="263"/>
      <c r="K368" s="648">
        <v>60000000</v>
      </c>
      <c r="L368" s="122"/>
    </row>
    <row r="369" spans="1:12" x14ac:dyDescent="0.2">
      <c r="A369" s="657"/>
      <c r="B369" s="638" t="s">
        <v>389</v>
      </c>
      <c r="C369" s="653">
        <v>21244</v>
      </c>
      <c r="D369" s="236"/>
      <c r="E369" s="263"/>
      <c r="F369" s="263"/>
      <c r="G369" s="263"/>
      <c r="H369" s="263"/>
      <c r="I369" s="263"/>
      <c r="J369" s="263"/>
      <c r="K369" s="648">
        <v>90000000</v>
      </c>
      <c r="L369" s="122"/>
    </row>
    <row r="370" spans="1:12" hidden="1" x14ac:dyDescent="0.2">
      <c r="A370" s="657"/>
      <c r="B370" s="638" t="s">
        <v>390</v>
      </c>
      <c r="C370" s="653">
        <v>21311</v>
      </c>
      <c r="D370" s="236"/>
      <c r="E370" s="263"/>
      <c r="F370" s="263"/>
      <c r="G370" s="263"/>
      <c r="H370" s="263"/>
      <c r="I370" s="263"/>
      <c r="J370" s="263"/>
      <c r="K370" s="648">
        <v>1200</v>
      </c>
      <c r="L370" s="122"/>
    </row>
    <row r="371" spans="1:12" hidden="1" x14ac:dyDescent="0.2">
      <c r="A371" s="657"/>
      <c r="B371" s="638" t="s">
        <v>391</v>
      </c>
      <c r="C371" s="653">
        <v>21312</v>
      </c>
      <c r="D371" s="236"/>
      <c r="E371" s="263"/>
      <c r="F371" s="263"/>
      <c r="G371" s="263"/>
      <c r="H371" s="263"/>
      <c r="I371" s="263"/>
      <c r="J371" s="263"/>
      <c r="K371" s="648">
        <v>2700</v>
      </c>
      <c r="L371" s="122"/>
    </row>
    <row r="372" spans="1:12" x14ac:dyDescent="0.2">
      <c r="A372" s="657"/>
      <c r="B372" s="638" t="s">
        <v>684</v>
      </c>
      <c r="C372" s="653">
        <v>21313</v>
      </c>
      <c r="D372" s="236"/>
      <c r="E372" s="263"/>
      <c r="F372" s="263"/>
      <c r="G372" s="263"/>
      <c r="H372" s="263"/>
      <c r="I372" s="263"/>
      <c r="J372" s="263"/>
      <c r="K372" s="648">
        <v>38000000</v>
      </c>
      <c r="L372" s="122"/>
    </row>
    <row r="373" spans="1:12" hidden="1" x14ac:dyDescent="0.2">
      <c r="A373" s="657"/>
      <c r="B373" s="638" t="s">
        <v>393</v>
      </c>
      <c r="C373" s="653">
        <v>21315</v>
      </c>
      <c r="D373" s="236"/>
      <c r="E373" s="263"/>
      <c r="F373" s="263"/>
      <c r="G373" s="263"/>
      <c r="H373" s="263"/>
      <c r="I373" s="263"/>
      <c r="J373" s="263"/>
      <c r="K373" s="648">
        <v>9000</v>
      </c>
      <c r="L373" s="122"/>
    </row>
    <row r="374" spans="1:12" hidden="1" x14ac:dyDescent="0.2">
      <c r="A374" s="657"/>
      <c r="B374" s="649" t="s">
        <v>394</v>
      </c>
      <c r="C374" s="650">
        <v>21321</v>
      </c>
      <c r="D374" s="236"/>
      <c r="E374" s="263"/>
      <c r="F374" s="263"/>
      <c r="G374" s="263"/>
      <c r="H374" s="263"/>
      <c r="I374" s="263"/>
      <c r="J374" s="263"/>
      <c r="K374" s="648">
        <v>2500</v>
      </c>
      <c r="L374" s="122"/>
    </row>
    <row r="375" spans="1:12" hidden="1" x14ac:dyDescent="0.2">
      <c r="A375" s="657"/>
      <c r="B375" s="649" t="s">
        <v>395</v>
      </c>
      <c r="C375" s="650">
        <v>21322</v>
      </c>
      <c r="D375" s="236"/>
      <c r="E375" s="263"/>
      <c r="F375" s="263"/>
      <c r="G375" s="263"/>
      <c r="H375" s="263"/>
      <c r="I375" s="263"/>
      <c r="J375" s="263"/>
      <c r="K375" s="648">
        <v>3700</v>
      </c>
      <c r="L375" s="122"/>
    </row>
    <row r="376" spans="1:12" hidden="1" x14ac:dyDescent="0.2">
      <c r="A376" s="657"/>
      <c r="B376" s="649" t="s">
        <v>396</v>
      </c>
      <c r="C376" s="650">
        <v>21323</v>
      </c>
      <c r="D376" s="236"/>
      <c r="E376" s="263"/>
      <c r="F376" s="263"/>
      <c r="G376" s="263"/>
      <c r="H376" s="263"/>
      <c r="I376" s="263"/>
      <c r="J376" s="263"/>
      <c r="K376" s="648">
        <v>5700</v>
      </c>
      <c r="L376" s="122"/>
    </row>
    <row r="377" spans="1:12" hidden="1" x14ac:dyDescent="0.2">
      <c r="A377" s="657"/>
      <c r="B377" s="649" t="s">
        <v>397</v>
      </c>
      <c r="C377" s="650">
        <v>21325</v>
      </c>
      <c r="D377" s="236"/>
      <c r="E377" s="263"/>
      <c r="F377" s="263"/>
      <c r="G377" s="263"/>
      <c r="H377" s="263"/>
      <c r="I377" s="263"/>
      <c r="J377" s="263"/>
      <c r="K377" s="648">
        <v>9000</v>
      </c>
      <c r="L377" s="122"/>
    </row>
    <row r="378" spans="1:12" hidden="1" x14ac:dyDescent="0.2">
      <c r="A378" s="657"/>
      <c r="B378" s="649" t="s">
        <v>398</v>
      </c>
      <c r="C378" s="650">
        <v>21331</v>
      </c>
      <c r="D378" s="236"/>
      <c r="E378" s="263"/>
      <c r="F378" s="263"/>
      <c r="G378" s="263"/>
      <c r="H378" s="263"/>
      <c r="I378" s="263"/>
      <c r="J378" s="263"/>
      <c r="K378" s="648">
        <v>2500</v>
      </c>
      <c r="L378" s="122"/>
    </row>
    <row r="379" spans="1:12" hidden="1" x14ac:dyDescent="0.2">
      <c r="A379" s="657"/>
      <c r="B379" s="649" t="s">
        <v>399</v>
      </c>
      <c r="C379" s="650">
        <v>21332</v>
      </c>
      <c r="D379" s="236"/>
      <c r="E379" s="263"/>
      <c r="F379" s="263"/>
      <c r="G379" s="263"/>
      <c r="H379" s="263"/>
      <c r="I379" s="263"/>
      <c r="J379" s="263"/>
      <c r="K379" s="648">
        <v>3700</v>
      </c>
      <c r="L379" s="122"/>
    </row>
    <row r="380" spans="1:12" hidden="1" x14ac:dyDescent="0.2">
      <c r="A380" s="657"/>
      <c r="B380" s="649" t="s">
        <v>400</v>
      </c>
      <c r="C380" s="650">
        <v>21333</v>
      </c>
      <c r="D380" s="236"/>
      <c r="E380" s="263"/>
      <c r="F380" s="263"/>
      <c r="G380" s="263"/>
      <c r="H380" s="263"/>
      <c r="I380" s="263"/>
      <c r="J380" s="263"/>
      <c r="K380" s="648">
        <v>5700</v>
      </c>
      <c r="L380" s="122"/>
    </row>
    <row r="381" spans="1:12" hidden="1" x14ac:dyDescent="0.2">
      <c r="A381" s="657"/>
      <c r="B381" s="649" t="s">
        <v>401</v>
      </c>
      <c r="C381" s="650">
        <v>21335</v>
      </c>
      <c r="D381" s="236"/>
      <c r="E381" s="263"/>
      <c r="F381" s="263"/>
      <c r="G381" s="263"/>
      <c r="H381" s="263"/>
      <c r="I381" s="263"/>
      <c r="J381" s="263"/>
      <c r="K381" s="648">
        <v>9000</v>
      </c>
      <c r="L381" s="122"/>
    </row>
    <row r="382" spans="1:12" x14ac:dyDescent="0.2">
      <c r="A382" s="657"/>
      <c r="B382" s="638" t="s">
        <v>685</v>
      </c>
      <c r="C382" s="653">
        <v>21341</v>
      </c>
      <c r="D382" s="236"/>
      <c r="E382" s="263"/>
      <c r="F382" s="263"/>
      <c r="G382" s="263"/>
      <c r="H382" s="263"/>
      <c r="I382" s="263"/>
      <c r="J382" s="263"/>
      <c r="K382" s="648">
        <v>57000000</v>
      </c>
      <c r="L382" s="122"/>
    </row>
    <row r="383" spans="1:12" x14ac:dyDescent="0.2">
      <c r="A383" s="657"/>
      <c r="B383" s="638" t="s">
        <v>686</v>
      </c>
      <c r="C383" s="653">
        <v>21344</v>
      </c>
      <c r="D383" s="236"/>
      <c r="E383" s="263"/>
      <c r="F383" s="263"/>
      <c r="G383" s="263"/>
      <c r="H383" s="263"/>
      <c r="I383" s="263"/>
      <c r="J383" s="263"/>
      <c r="K383" s="648">
        <v>90000000</v>
      </c>
      <c r="L383" s="122"/>
    </row>
    <row r="384" spans="1:12" hidden="1" x14ac:dyDescent="0.2">
      <c r="A384" s="657"/>
      <c r="B384" s="236" t="s">
        <v>432</v>
      </c>
      <c r="C384" s="236">
        <v>21711</v>
      </c>
      <c r="D384" s="236"/>
      <c r="E384" s="263"/>
      <c r="F384" s="263"/>
      <c r="G384" s="263"/>
      <c r="H384" s="263"/>
      <c r="I384" s="263"/>
      <c r="J384" s="263"/>
      <c r="K384" s="648">
        <v>2500</v>
      </c>
      <c r="L384" s="122"/>
    </row>
    <row r="385" spans="1:12" x14ac:dyDescent="0.2">
      <c r="A385" s="657"/>
      <c r="B385" s="236" t="s">
        <v>699</v>
      </c>
      <c r="C385" s="236">
        <v>21712</v>
      </c>
      <c r="D385" s="236"/>
      <c r="E385" s="263"/>
      <c r="F385" s="263"/>
      <c r="G385" s="263"/>
      <c r="H385" s="263"/>
      <c r="I385" s="263"/>
      <c r="J385" s="263"/>
      <c r="K385" s="648">
        <v>30000000</v>
      </c>
      <c r="L385" s="122"/>
    </row>
    <row r="386" spans="1:12" hidden="1" x14ac:dyDescent="0.2">
      <c r="A386" s="657"/>
      <c r="B386" s="236" t="s">
        <v>629</v>
      </c>
      <c r="C386" s="236">
        <v>21713</v>
      </c>
      <c r="D386" s="236"/>
      <c r="E386" s="263"/>
      <c r="F386" s="263"/>
      <c r="G386" s="263"/>
      <c r="H386" s="263"/>
      <c r="I386" s="263"/>
      <c r="J386" s="263"/>
      <c r="K386" s="648">
        <v>5700</v>
      </c>
      <c r="L386" s="122"/>
    </row>
    <row r="387" spans="1:12" hidden="1" x14ac:dyDescent="0.2">
      <c r="A387" s="657"/>
      <c r="B387" s="236" t="s">
        <v>435</v>
      </c>
      <c r="C387" s="236">
        <v>21715</v>
      </c>
      <c r="D387" s="236"/>
      <c r="E387" s="263"/>
      <c r="F387" s="263"/>
      <c r="G387" s="263"/>
      <c r="H387" s="263"/>
      <c r="I387" s="263"/>
      <c r="J387" s="263"/>
      <c r="K387" s="648">
        <v>9000</v>
      </c>
      <c r="L387" s="122"/>
    </row>
    <row r="388" spans="1:12" hidden="1" x14ac:dyDescent="0.2">
      <c r="A388" s="657"/>
      <c r="B388" s="649" t="s">
        <v>436</v>
      </c>
      <c r="C388" s="649">
        <v>21721</v>
      </c>
      <c r="D388" s="236"/>
      <c r="E388" s="263"/>
      <c r="F388" s="263"/>
      <c r="G388" s="263"/>
      <c r="H388" s="263"/>
      <c r="I388" s="263"/>
      <c r="J388" s="263"/>
      <c r="K388" s="648">
        <v>2500</v>
      </c>
      <c r="L388" s="122"/>
    </row>
    <row r="389" spans="1:12" hidden="1" x14ac:dyDescent="0.2">
      <c r="A389" s="657"/>
      <c r="B389" s="649" t="s">
        <v>437</v>
      </c>
      <c r="C389" s="649">
        <v>21722</v>
      </c>
      <c r="D389" s="236"/>
      <c r="E389" s="263"/>
      <c r="F389" s="263"/>
      <c r="G389" s="263"/>
      <c r="H389" s="263"/>
      <c r="I389" s="263"/>
      <c r="J389" s="263"/>
      <c r="K389" s="648">
        <v>3700</v>
      </c>
      <c r="L389" s="122"/>
    </row>
    <row r="390" spans="1:12" hidden="1" x14ac:dyDescent="0.2">
      <c r="A390" s="657"/>
      <c r="B390" s="649" t="s">
        <v>438</v>
      </c>
      <c r="C390" s="649">
        <v>21723</v>
      </c>
      <c r="D390" s="236"/>
      <c r="E390" s="263"/>
      <c r="F390" s="263"/>
      <c r="G390" s="263"/>
      <c r="H390" s="263"/>
      <c r="I390" s="263"/>
      <c r="J390" s="263"/>
      <c r="K390" s="648">
        <v>5700</v>
      </c>
      <c r="L390" s="122"/>
    </row>
    <row r="391" spans="1:12" hidden="1" x14ac:dyDescent="0.2">
      <c r="A391" s="657"/>
      <c r="B391" s="649" t="s">
        <v>439</v>
      </c>
      <c r="C391" s="649">
        <v>21725</v>
      </c>
      <c r="D391" s="236"/>
      <c r="E391" s="263"/>
      <c r="F391" s="263"/>
      <c r="G391" s="263"/>
      <c r="H391" s="263"/>
      <c r="I391" s="263"/>
      <c r="J391" s="263"/>
      <c r="K391" s="648">
        <v>9000</v>
      </c>
      <c r="L391" s="122"/>
    </row>
    <row r="392" spans="1:12" hidden="1" x14ac:dyDescent="0.2">
      <c r="A392" s="657"/>
      <c r="B392" s="649" t="s">
        <v>440</v>
      </c>
      <c r="C392" s="649">
        <v>21731</v>
      </c>
      <c r="D392" s="236"/>
      <c r="E392" s="263"/>
      <c r="F392" s="263"/>
      <c r="G392" s="263"/>
      <c r="H392" s="263"/>
      <c r="I392" s="263"/>
      <c r="J392" s="263"/>
      <c r="K392" s="648">
        <v>2500</v>
      </c>
      <c r="L392" s="122"/>
    </row>
    <row r="393" spans="1:12" hidden="1" x14ac:dyDescent="0.2">
      <c r="A393" s="657"/>
      <c r="B393" s="649" t="s">
        <v>441</v>
      </c>
      <c r="C393" s="649">
        <v>21732</v>
      </c>
      <c r="D393" s="236"/>
      <c r="E393" s="263"/>
      <c r="F393" s="263"/>
      <c r="G393" s="263"/>
      <c r="H393" s="263"/>
      <c r="I393" s="263"/>
      <c r="J393" s="263"/>
      <c r="K393" s="648">
        <v>3700</v>
      </c>
      <c r="L393" s="122"/>
    </row>
    <row r="394" spans="1:12" x14ac:dyDescent="0.2">
      <c r="A394" s="657"/>
      <c r="B394" s="236" t="s">
        <v>630</v>
      </c>
      <c r="C394" s="236">
        <v>21733</v>
      </c>
      <c r="D394" s="236"/>
      <c r="E394" s="263"/>
      <c r="F394" s="263"/>
      <c r="G394" s="263"/>
      <c r="H394" s="263"/>
      <c r="I394" s="263"/>
      <c r="J394" s="263"/>
      <c r="K394" s="648">
        <v>60000000</v>
      </c>
      <c r="L394" s="122"/>
    </row>
    <row r="395" spans="1:12" hidden="1" x14ac:dyDescent="0.2">
      <c r="A395" s="657"/>
      <c r="B395" s="649" t="s">
        <v>443</v>
      </c>
      <c r="C395" s="649">
        <v>21735</v>
      </c>
      <c r="D395" s="236"/>
      <c r="E395" s="263"/>
      <c r="F395" s="263"/>
      <c r="G395" s="263"/>
      <c r="H395" s="263"/>
      <c r="I395" s="263"/>
      <c r="J395" s="263"/>
      <c r="K395" s="648">
        <v>9000</v>
      </c>
      <c r="L395" s="122"/>
    </row>
    <row r="396" spans="1:12" x14ac:dyDescent="0.2">
      <c r="A396" s="657"/>
      <c r="B396" s="236" t="s">
        <v>631</v>
      </c>
      <c r="C396" s="236">
        <v>21741</v>
      </c>
      <c r="D396" s="236"/>
      <c r="E396" s="263"/>
      <c r="F396" s="263"/>
      <c r="G396" s="263"/>
      <c r="H396" s="263"/>
      <c r="I396" s="263"/>
      <c r="J396" s="263"/>
      <c r="K396" s="648">
        <v>90000000</v>
      </c>
      <c r="L396" s="122"/>
    </row>
    <row r="397" spans="1:12" x14ac:dyDescent="0.2">
      <c r="A397" s="657"/>
      <c r="B397" s="236" t="s">
        <v>632</v>
      </c>
      <c r="C397" s="236">
        <v>21744</v>
      </c>
      <c r="D397" s="236"/>
      <c r="E397" s="263"/>
      <c r="F397" s="263"/>
      <c r="G397" s="263"/>
      <c r="H397" s="263"/>
      <c r="I397" s="263"/>
      <c r="J397" s="263"/>
      <c r="K397" s="648">
        <v>120000000</v>
      </c>
      <c r="L397" s="122"/>
    </row>
    <row r="398" spans="1:12" ht="16.899999999999999" hidden="1" customHeight="1" x14ac:dyDescent="0.2">
      <c r="A398" s="657"/>
      <c r="B398" s="236" t="s">
        <v>446</v>
      </c>
      <c r="C398" s="236">
        <v>21811</v>
      </c>
      <c r="D398" s="236"/>
      <c r="E398" s="263"/>
      <c r="F398" s="263"/>
      <c r="G398" s="263"/>
      <c r="H398" s="263"/>
      <c r="I398" s="263"/>
      <c r="J398" s="263"/>
      <c r="K398" s="648">
        <v>900</v>
      </c>
      <c r="L398" s="122"/>
    </row>
    <row r="399" spans="1:12" ht="16.899999999999999" hidden="1" customHeight="1" x14ac:dyDescent="0.2">
      <c r="A399" s="657"/>
      <c r="B399" s="236" t="s">
        <v>447</v>
      </c>
      <c r="C399" s="236">
        <v>21812</v>
      </c>
      <c r="D399" s="236"/>
      <c r="E399" s="263"/>
      <c r="F399" s="263"/>
      <c r="G399" s="263"/>
      <c r="H399" s="263"/>
      <c r="I399" s="263"/>
      <c r="J399" s="263"/>
      <c r="K399" s="648">
        <v>2100</v>
      </c>
      <c r="L399" s="122"/>
    </row>
    <row r="400" spans="1:12" ht="16.899999999999999" hidden="1" customHeight="1" x14ac:dyDescent="0.2">
      <c r="A400" s="657"/>
      <c r="B400" s="236" t="s">
        <v>448</v>
      </c>
      <c r="C400" s="236">
        <v>21813</v>
      </c>
      <c r="D400" s="236"/>
      <c r="E400" s="263"/>
      <c r="F400" s="263"/>
      <c r="G400" s="263"/>
      <c r="H400" s="263"/>
      <c r="I400" s="263"/>
      <c r="J400" s="263"/>
      <c r="K400" s="648">
        <v>3800</v>
      </c>
      <c r="L400" s="122"/>
    </row>
    <row r="401" spans="1:12" ht="16.899999999999999" hidden="1" customHeight="1" x14ac:dyDescent="0.2">
      <c r="A401" s="657"/>
      <c r="B401" s="236" t="s">
        <v>449</v>
      </c>
      <c r="C401" s="236">
        <v>21815</v>
      </c>
      <c r="D401" s="236"/>
      <c r="E401" s="263"/>
      <c r="F401" s="263"/>
      <c r="G401" s="263"/>
      <c r="H401" s="263"/>
      <c r="I401" s="263"/>
      <c r="J401" s="263"/>
      <c r="K401" s="648">
        <v>5700</v>
      </c>
      <c r="L401" s="122"/>
    </row>
    <row r="402" spans="1:12" ht="16.899999999999999" hidden="1" customHeight="1" x14ac:dyDescent="0.2">
      <c r="A402" s="657"/>
      <c r="B402" s="649" t="s">
        <v>450</v>
      </c>
      <c r="C402" s="649">
        <v>21821</v>
      </c>
      <c r="D402" s="236"/>
      <c r="E402" s="263"/>
      <c r="F402" s="263"/>
      <c r="G402" s="263"/>
      <c r="H402" s="263"/>
      <c r="I402" s="263"/>
      <c r="J402" s="263"/>
      <c r="K402" s="648">
        <v>1100</v>
      </c>
      <c r="L402" s="122"/>
    </row>
    <row r="403" spans="1:12" ht="16.899999999999999" hidden="1" customHeight="1" x14ac:dyDescent="0.2">
      <c r="A403" s="657"/>
      <c r="B403" s="649" t="s">
        <v>451</v>
      </c>
      <c r="C403" s="649">
        <v>21822</v>
      </c>
      <c r="D403" s="236"/>
      <c r="E403" s="263"/>
      <c r="F403" s="263"/>
      <c r="G403" s="263"/>
      <c r="H403" s="263"/>
      <c r="I403" s="263"/>
      <c r="J403" s="263"/>
      <c r="K403" s="648">
        <v>2300</v>
      </c>
      <c r="L403" s="122"/>
    </row>
    <row r="404" spans="1:12" ht="16.899999999999999" hidden="1" customHeight="1" x14ac:dyDescent="0.2">
      <c r="A404" s="657"/>
      <c r="B404" s="649" t="s">
        <v>452</v>
      </c>
      <c r="C404" s="649">
        <v>21823</v>
      </c>
      <c r="D404" s="236"/>
      <c r="E404" s="263"/>
      <c r="F404" s="263"/>
      <c r="G404" s="263"/>
      <c r="H404" s="263"/>
      <c r="I404" s="263"/>
      <c r="J404" s="263"/>
      <c r="K404" s="648">
        <v>3700</v>
      </c>
      <c r="L404" s="122"/>
    </row>
    <row r="405" spans="1:12" ht="16.899999999999999" hidden="1" customHeight="1" x14ac:dyDescent="0.2">
      <c r="A405" s="657"/>
      <c r="B405" s="649" t="s">
        <v>453</v>
      </c>
      <c r="C405" s="649">
        <v>21825</v>
      </c>
      <c r="D405" s="236"/>
      <c r="E405" s="263"/>
      <c r="F405" s="263"/>
      <c r="G405" s="263"/>
      <c r="H405" s="263"/>
      <c r="I405" s="263"/>
      <c r="J405" s="263"/>
      <c r="K405" s="648">
        <v>5900</v>
      </c>
      <c r="L405" s="122"/>
    </row>
    <row r="406" spans="1:12" x14ac:dyDescent="0.2">
      <c r="A406" s="657"/>
      <c r="B406" s="236" t="s">
        <v>687</v>
      </c>
      <c r="C406" s="236">
        <v>21831</v>
      </c>
      <c r="D406" s="236"/>
      <c r="E406" s="263"/>
      <c r="F406" s="263"/>
      <c r="G406" s="263"/>
      <c r="H406" s="263"/>
      <c r="I406" s="263"/>
      <c r="J406" s="263"/>
      <c r="K406" s="648">
        <v>25000000</v>
      </c>
      <c r="L406" s="122"/>
    </row>
    <row r="407" spans="1:12" ht="16.899999999999999" hidden="1" customHeight="1" x14ac:dyDescent="0.2">
      <c r="A407" s="657"/>
      <c r="B407" s="236" t="s">
        <v>455</v>
      </c>
      <c r="C407" s="236">
        <v>21832</v>
      </c>
      <c r="D407" s="236"/>
      <c r="E407" s="263"/>
      <c r="F407" s="263"/>
      <c r="G407" s="263"/>
      <c r="H407" s="263"/>
      <c r="I407" s="263"/>
      <c r="J407" s="263"/>
      <c r="K407" s="648">
        <v>2300</v>
      </c>
      <c r="L407" s="122"/>
    </row>
    <row r="408" spans="1:12" x14ac:dyDescent="0.2">
      <c r="A408" s="657"/>
      <c r="B408" s="236" t="s">
        <v>688</v>
      </c>
      <c r="C408" s="236">
        <v>21833</v>
      </c>
      <c r="D408" s="236"/>
      <c r="E408" s="263"/>
      <c r="F408" s="263"/>
      <c r="G408" s="263"/>
      <c r="H408" s="263"/>
      <c r="I408" s="263"/>
      <c r="J408" s="263"/>
      <c r="K408" s="648">
        <v>60000000</v>
      </c>
      <c r="L408" s="122"/>
    </row>
    <row r="409" spans="1:12" ht="16.899999999999999" hidden="1" customHeight="1" x14ac:dyDescent="0.2">
      <c r="A409" s="657"/>
      <c r="B409" s="236" t="s">
        <v>457</v>
      </c>
      <c r="C409" s="236">
        <v>21835</v>
      </c>
      <c r="D409" s="236"/>
      <c r="E409" s="263"/>
      <c r="F409" s="263"/>
      <c r="G409" s="263"/>
      <c r="H409" s="263"/>
      <c r="I409" s="263"/>
      <c r="J409" s="263"/>
      <c r="K409" s="648">
        <v>5900</v>
      </c>
      <c r="L409" s="122"/>
    </row>
    <row r="410" spans="1:12" x14ac:dyDescent="0.2">
      <c r="A410" s="657"/>
      <c r="B410" s="236" t="s">
        <v>689</v>
      </c>
      <c r="C410" s="236">
        <v>21841</v>
      </c>
      <c r="D410" s="236"/>
      <c r="E410" s="263"/>
      <c r="F410" s="263"/>
      <c r="G410" s="263"/>
      <c r="H410" s="263"/>
      <c r="I410" s="263"/>
      <c r="J410" s="263"/>
      <c r="K410" s="648">
        <v>80000000</v>
      </c>
      <c r="L410" s="122"/>
    </row>
    <row r="411" spans="1:12" x14ac:dyDescent="0.2">
      <c r="A411" s="657"/>
      <c r="B411" s="236" t="s">
        <v>690</v>
      </c>
      <c r="C411" s="236">
        <v>21844</v>
      </c>
      <c r="D411" s="236"/>
      <c r="E411" s="263"/>
      <c r="F411" s="263"/>
      <c r="G411" s="263"/>
      <c r="H411" s="263"/>
      <c r="I411" s="263"/>
      <c r="J411" s="263"/>
      <c r="K411" s="648">
        <v>100000000</v>
      </c>
      <c r="L411" s="122"/>
    </row>
    <row r="412" spans="1:12" hidden="1" x14ac:dyDescent="0.2">
      <c r="A412" s="657"/>
      <c r="B412" s="236" t="s">
        <v>460</v>
      </c>
      <c r="C412" s="236">
        <v>21911</v>
      </c>
      <c r="D412" s="236"/>
      <c r="E412" s="263"/>
      <c r="F412" s="263"/>
      <c r="G412" s="263"/>
      <c r="H412" s="263"/>
      <c r="I412" s="263"/>
      <c r="J412" s="263"/>
      <c r="K412" s="648">
        <v>900</v>
      </c>
      <c r="L412" s="122"/>
    </row>
    <row r="413" spans="1:12" x14ac:dyDescent="0.2">
      <c r="A413" s="657"/>
      <c r="B413" s="236" t="s">
        <v>691</v>
      </c>
      <c r="C413" s="236">
        <v>21912</v>
      </c>
      <c r="D413" s="236"/>
      <c r="E413" s="263"/>
      <c r="F413" s="263"/>
      <c r="G413" s="263"/>
      <c r="H413" s="263"/>
      <c r="I413" s="263"/>
      <c r="J413" s="263"/>
      <c r="K413" s="648">
        <v>28000000</v>
      </c>
      <c r="L413" s="122"/>
    </row>
    <row r="414" spans="1:12" hidden="1" x14ac:dyDescent="0.2">
      <c r="A414" s="657"/>
      <c r="B414" s="236" t="s">
        <v>462</v>
      </c>
      <c r="C414" s="236">
        <v>21913</v>
      </c>
      <c r="D414" s="236"/>
      <c r="E414" s="263"/>
      <c r="F414" s="263"/>
      <c r="G414" s="263"/>
      <c r="H414" s="263"/>
      <c r="I414" s="263"/>
      <c r="J414" s="263"/>
      <c r="K414" s="648">
        <v>3800</v>
      </c>
      <c r="L414" s="122"/>
    </row>
    <row r="415" spans="1:12" hidden="1" x14ac:dyDescent="0.2">
      <c r="A415" s="657"/>
      <c r="B415" s="236" t="s">
        <v>463</v>
      </c>
      <c r="C415" s="236">
        <v>21915</v>
      </c>
      <c r="D415" s="236"/>
      <c r="E415" s="263"/>
      <c r="F415" s="263"/>
      <c r="G415" s="263"/>
      <c r="H415" s="263"/>
      <c r="I415" s="263"/>
      <c r="J415" s="263"/>
      <c r="K415" s="648">
        <v>5700</v>
      </c>
      <c r="L415" s="122"/>
    </row>
    <row r="416" spans="1:12" hidden="1" x14ac:dyDescent="0.2">
      <c r="A416" s="657"/>
      <c r="B416" s="236" t="s">
        <v>464</v>
      </c>
      <c r="C416" s="236">
        <v>21921</v>
      </c>
      <c r="D416" s="236"/>
      <c r="E416" s="263"/>
      <c r="F416" s="263"/>
      <c r="G416" s="263"/>
      <c r="H416" s="263"/>
      <c r="I416" s="263"/>
      <c r="J416" s="263"/>
      <c r="K416" s="648">
        <v>1100</v>
      </c>
      <c r="L416" s="122"/>
    </row>
    <row r="417" spans="1:12" hidden="1" x14ac:dyDescent="0.2">
      <c r="A417" s="657"/>
      <c r="B417" s="236" t="s">
        <v>465</v>
      </c>
      <c r="C417" s="236">
        <v>21922</v>
      </c>
      <c r="D417" s="236"/>
      <c r="E417" s="263"/>
      <c r="F417" s="263"/>
      <c r="G417" s="263"/>
      <c r="H417" s="263"/>
      <c r="I417" s="263"/>
      <c r="J417" s="263"/>
      <c r="K417" s="648">
        <v>2300</v>
      </c>
      <c r="L417" s="122"/>
    </row>
    <row r="418" spans="1:12" hidden="1" x14ac:dyDescent="0.2">
      <c r="A418" s="657"/>
      <c r="B418" s="236" t="s">
        <v>466</v>
      </c>
      <c r="C418" s="236">
        <v>21923</v>
      </c>
      <c r="D418" s="236"/>
      <c r="E418" s="263"/>
      <c r="F418" s="263"/>
      <c r="G418" s="263"/>
      <c r="H418" s="263"/>
      <c r="I418" s="263"/>
      <c r="J418" s="263"/>
      <c r="K418" s="648">
        <v>3700</v>
      </c>
      <c r="L418" s="122"/>
    </row>
    <row r="419" spans="1:12" hidden="1" x14ac:dyDescent="0.2">
      <c r="A419" s="657"/>
      <c r="B419" s="236" t="s">
        <v>467</v>
      </c>
      <c r="C419" s="236">
        <v>21925</v>
      </c>
      <c r="D419" s="236"/>
      <c r="E419" s="263"/>
      <c r="F419" s="263"/>
      <c r="G419" s="263"/>
      <c r="H419" s="263"/>
      <c r="I419" s="263"/>
      <c r="J419" s="263"/>
      <c r="K419" s="648">
        <v>5900</v>
      </c>
      <c r="L419" s="122"/>
    </row>
    <row r="420" spans="1:12" hidden="1" x14ac:dyDescent="0.2">
      <c r="A420" s="657"/>
      <c r="B420" s="236" t="s">
        <v>468</v>
      </c>
      <c r="C420" s="236">
        <v>21931</v>
      </c>
      <c r="D420" s="236"/>
      <c r="E420" s="263"/>
      <c r="F420" s="263"/>
      <c r="G420" s="263"/>
      <c r="H420" s="263"/>
      <c r="I420" s="263"/>
      <c r="J420" s="263"/>
      <c r="K420" s="648">
        <v>1100</v>
      </c>
      <c r="L420" s="122"/>
    </row>
    <row r="421" spans="1:12" hidden="1" x14ac:dyDescent="0.2">
      <c r="A421" s="657"/>
      <c r="B421" s="236" t="s">
        <v>469</v>
      </c>
      <c r="C421" s="236">
        <v>21932</v>
      </c>
      <c r="D421" s="236"/>
      <c r="E421" s="263"/>
      <c r="F421" s="263"/>
      <c r="G421" s="263"/>
      <c r="H421" s="263"/>
      <c r="I421" s="263"/>
      <c r="J421" s="263"/>
      <c r="K421" s="648">
        <v>2300</v>
      </c>
      <c r="L421" s="122"/>
    </row>
    <row r="422" spans="1:12" x14ac:dyDescent="0.2">
      <c r="A422" s="657"/>
      <c r="B422" s="236" t="s">
        <v>692</v>
      </c>
      <c r="C422" s="236">
        <v>21933</v>
      </c>
      <c r="D422" s="236"/>
      <c r="E422" s="263"/>
      <c r="F422" s="263"/>
      <c r="G422" s="263"/>
      <c r="H422" s="263"/>
      <c r="I422" s="263"/>
      <c r="J422" s="263"/>
      <c r="K422" s="648">
        <v>50000000</v>
      </c>
      <c r="L422" s="122"/>
    </row>
    <row r="423" spans="1:12" hidden="1" x14ac:dyDescent="0.2">
      <c r="A423" s="657"/>
      <c r="B423" s="236" t="s">
        <v>471</v>
      </c>
      <c r="C423" s="236">
        <v>21935</v>
      </c>
      <c r="D423" s="236"/>
      <c r="E423" s="263"/>
      <c r="F423" s="263"/>
      <c r="G423" s="263"/>
      <c r="H423" s="263"/>
      <c r="I423" s="263"/>
      <c r="J423" s="263"/>
      <c r="K423" s="648">
        <v>5900</v>
      </c>
      <c r="L423" s="122"/>
    </row>
    <row r="424" spans="1:12" x14ac:dyDescent="0.2">
      <c r="A424" s="657"/>
      <c r="B424" s="236" t="s">
        <v>693</v>
      </c>
      <c r="C424" s="236">
        <v>21941</v>
      </c>
      <c r="D424" s="236"/>
      <c r="E424" s="263"/>
      <c r="F424" s="263"/>
      <c r="G424" s="263"/>
      <c r="H424" s="263"/>
      <c r="I424" s="263"/>
      <c r="J424" s="263"/>
      <c r="K424" s="648">
        <v>70000000</v>
      </c>
      <c r="L424" s="122"/>
    </row>
    <row r="425" spans="1:12" x14ac:dyDescent="0.2">
      <c r="A425" s="657"/>
      <c r="B425" s="236" t="s">
        <v>694</v>
      </c>
      <c r="C425" s="236">
        <v>21944</v>
      </c>
      <c r="D425" s="236"/>
      <c r="E425" s="263"/>
      <c r="F425" s="263"/>
      <c r="G425" s="263"/>
      <c r="H425" s="263"/>
      <c r="I425" s="263"/>
      <c r="J425" s="263"/>
      <c r="K425" s="648">
        <v>100000000</v>
      </c>
      <c r="L425" s="122"/>
    </row>
    <row r="426" spans="1:12" hidden="1" x14ac:dyDescent="0.2">
      <c r="A426" s="657"/>
      <c r="B426" s="236" t="s">
        <v>474</v>
      </c>
      <c r="C426" s="236">
        <v>22011</v>
      </c>
      <c r="D426" s="236"/>
      <c r="E426" s="263"/>
      <c r="F426" s="263"/>
      <c r="G426" s="263"/>
      <c r="H426" s="263"/>
      <c r="I426" s="263"/>
      <c r="J426" s="263"/>
      <c r="K426" s="648">
        <v>900</v>
      </c>
      <c r="L426" s="122"/>
    </row>
    <row r="427" spans="1:12" x14ac:dyDescent="0.2">
      <c r="A427" s="657"/>
      <c r="B427" s="236" t="s">
        <v>695</v>
      </c>
      <c r="C427" s="236">
        <v>22012</v>
      </c>
      <c r="D427" s="236"/>
      <c r="E427" s="263"/>
      <c r="F427" s="263"/>
      <c r="G427" s="263"/>
      <c r="H427" s="263"/>
      <c r="I427" s="263"/>
      <c r="J427" s="263"/>
      <c r="K427" s="648">
        <v>19000000</v>
      </c>
      <c r="L427" s="122"/>
    </row>
    <row r="428" spans="1:12" hidden="1" x14ac:dyDescent="0.2">
      <c r="A428" s="657"/>
      <c r="B428" s="236" t="s">
        <v>476</v>
      </c>
      <c r="C428" s="236">
        <v>22013</v>
      </c>
      <c r="D428" s="236"/>
      <c r="E428" s="263"/>
      <c r="F428" s="263"/>
      <c r="G428" s="263"/>
      <c r="H428" s="263"/>
      <c r="I428" s="263"/>
      <c r="J428" s="263"/>
      <c r="K428" s="648">
        <v>3800</v>
      </c>
      <c r="L428" s="122"/>
    </row>
    <row r="429" spans="1:12" hidden="1" x14ac:dyDescent="0.2">
      <c r="A429" s="657"/>
      <c r="B429" s="236" t="s">
        <v>477</v>
      </c>
      <c r="C429" s="236">
        <v>22015</v>
      </c>
      <c r="D429" s="236"/>
      <c r="E429" s="263"/>
      <c r="F429" s="263"/>
      <c r="G429" s="263"/>
      <c r="H429" s="263"/>
      <c r="I429" s="263"/>
      <c r="J429" s="263"/>
      <c r="K429" s="648">
        <v>5700</v>
      </c>
      <c r="L429" s="122"/>
    </row>
    <row r="430" spans="1:12" hidden="1" x14ac:dyDescent="0.2">
      <c r="A430" s="657"/>
      <c r="B430" s="649" t="s">
        <v>478</v>
      </c>
      <c r="C430" s="649">
        <v>22021</v>
      </c>
      <c r="D430" s="236"/>
      <c r="E430" s="263"/>
      <c r="F430" s="263"/>
      <c r="G430" s="263"/>
      <c r="H430" s="263"/>
      <c r="I430" s="263"/>
      <c r="J430" s="263"/>
      <c r="K430" s="648">
        <v>1100</v>
      </c>
      <c r="L430" s="122"/>
    </row>
    <row r="431" spans="1:12" hidden="1" x14ac:dyDescent="0.2">
      <c r="A431" s="657"/>
      <c r="B431" s="649" t="s">
        <v>479</v>
      </c>
      <c r="C431" s="649">
        <v>22022</v>
      </c>
      <c r="D431" s="236"/>
      <c r="E431" s="263"/>
      <c r="F431" s="263"/>
      <c r="G431" s="263"/>
      <c r="H431" s="263"/>
      <c r="I431" s="263"/>
      <c r="J431" s="263"/>
      <c r="K431" s="648">
        <v>2300</v>
      </c>
      <c r="L431" s="122"/>
    </row>
    <row r="432" spans="1:12" hidden="1" x14ac:dyDescent="0.2">
      <c r="A432" s="657"/>
      <c r="B432" s="649" t="s">
        <v>480</v>
      </c>
      <c r="C432" s="649">
        <v>22023</v>
      </c>
      <c r="D432" s="236"/>
      <c r="E432" s="263"/>
      <c r="F432" s="263"/>
      <c r="G432" s="263"/>
      <c r="H432" s="263"/>
      <c r="I432" s="263"/>
      <c r="J432" s="263"/>
      <c r="K432" s="648">
        <v>3700</v>
      </c>
      <c r="L432" s="122"/>
    </row>
    <row r="433" spans="1:12" hidden="1" x14ac:dyDescent="0.2">
      <c r="A433" s="657"/>
      <c r="B433" s="649" t="s">
        <v>481</v>
      </c>
      <c r="C433" s="649">
        <v>22025</v>
      </c>
      <c r="D433" s="236"/>
      <c r="E433" s="263"/>
      <c r="F433" s="263"/>
      <c r="G433" s="263"/>
      <c r="H433" s="263"/>
      <c r="I433" s="263"/>
      <c r="J433" s="263"/>
      <c r="K433" s="648">
        <v>5900</v>
      </c>
      <c r="L433" s="122"/>
    </row>
    <row r="434" spans="1:12" hidden="1" x14ac:dyDescent="0.2">
      <c r="A434" s="657"/>
      <c r="B434" s="649" t="s">
        <v>482</v>
      </c>
      <c r="C434" s="649">
        <v>22031</v>
      </c>
      <c r="D434" s="236"/>
      <c r="E434" s="263"/>
      <c r="F434" s="263"/>
      <c r="G434" s="263"/>
      <c r="H434" s="263"/>
      <c r="I434" s="263"/>
      <c r="J434" s="263"/>
      <c r="K434" s="648">
        <v>1100</v>
      </c>
      <c r="L434" s="122"/>
    </row>
    <row r="435" spans="1:12" hidden="1" x14ac:dyDescent="0.2">
      <c r="A435" s="657"/>
      <c r="B435" s="649" t="s">
        <v>483</v>
      </c>
      <c r="C435" s="649">
        <v>22032</v>
      </c>
      <c r="D435" s="236"/>
      <c r="E435" s="263"/>
      <c r="F435" s="263"/>
      <c r="G435" s="263"/>
      <c r="H435" s="263"/>
      <c r="I435" s="263"/>
      <c r="J435" s="263"/>
      <c r="K435" s="648">
        <v>2300</v>
      </c>
      <c r="L435" s="122"/>
    </row>
    <row r="436" spans="1:12" x14ac:dyDescent="0.2">
      <c r="A436" s="657"/>
      <c r="B436" s="236" t="s">
        <v>696</v>
      </c>
      <c r="C436" s="236">
        <v>22033</v>
      </c>
      <c r="D436" s="236"/>
      <c r="E436" s="263"/>
      <c r="F436" s="263"/>
      <c r="G436" s="263"/>
      <c r="H436" s="263"/>
      <c r="I436" s="263"/>
      <c r="J436" s="263"/>
      <c r="K436" s="648">
        <v>45000000</v>
      </c>
      <c r="L436" s="122"/>
    </row>
    <row r="437" spans="1:12" hidden="1" x14ac:dyDescent="0.2">
      <c r="A437" s="657"/>
      <c r="B437" s="649" t="s">
        <v>485</v>
      </c>
      <c r="C437" s="649">
        <v>22035</v>
      </c>
      <c r="D437" s="236"/>
      <c r="E437" s="263"/>
      <c r="F437" s="263"/>
      <c r="G437" s="263"/>
      <c r="H437" s="263"/>
      <c r="I437" s="263"/>
      <c r="J437" s="263"/>
      <c r="K437" s="648">
        <v>5900</v>
      </c>
      <c r="L437" s="122"/>
    </row>
    <row r="438" spans="1:12" x14ac:dyDescent="0.2">
      <c r="A438" s="657"/>
      <c r="B438" s="236" t="s">
        <v>697</v>
      </c>
      <c r="C438" s="236">
        <v>22041</v>
      </c>
      <c r="D438" s="236"/>
      <c r="E438" s="263"/>
      <c r="F438" s="263"/>
      <c r="G438" s="263"/>
      <c r="H438" s="263"/>
      <c r="I438" s="263"/>
      <c r="J438" s="263"/>
      <c r="K438" s="648">
        <v>79000000</v>
      </c>
      <c r="L438" s="122"/>
    </row>
    <row r="439" spans="1:12" x14ac:dyDescent="0.2">
      <c r="A439" s="657"/>
      <c r="B439" s="236" t="s">
        <v>698</v>
      </c>
      <c r="C439" s="236">
        <v>22044</v>
      </c>
      <c r="D439" s="236"/>
      <c r="E439" s="263"/>
      <c r="F439" s="263"/>
      <c r="G439" s="263"/>
      <c r="H439" s="263"/>
      <c r="I439" s="263"/>
      <c r="J439" s="263"/>
      <c r="K439" s="648">
        <v>90000000</v>
      </c>
      <c r="L439" s="122"/>
    </row>
    <row r="440" spans="1:12" hidden="1" x14ac:dyDescent="0.2">
      <c r="A440" s="657"/>
      <c r="B440" s="236" t="s">
        <v>488</v>
      </c>
      <c r="C440" s="236">
        <v>22211</v>
      </c>
      <c r="D440" s="236"/>
      <c r="E440" s="263"/>
      <c r="F440" s="263"/>
      <c r="G440" s="263"/>
      <c r="H440" s="263"/>
      <c r="I440" s="263"/>
      <c r="J440" s="263"/>
      <c r="K440" s="648" t="s">
        <v>613</v>
      </c>
      <c r="L440" s="122"/>
    </row>
    <row r="441" spans="1:12" hidden="1" x14ac:dyDescent="0.2">
      <c r="A441" s="657"/>
      <c r="B441" s="236" t="s">
        <v>489</v>
      </c>
      <c r="C441" s="236">
        <v>22212</v>
      </c>
      <c r="D441" s="236"/>
      <c r="E441" s="263"/>
      <c r="F441" s="263"/>
      <c r="G441" s="263"/>
      <c r="H441" s="263"/>
      <c r="I441" s="263"/>
      <c r="J441" s="263"/>
      <c r="K441" s="648" t="s">
        <v>613</v>
      </c>
      <c r="L441" s="122"/>
    </row>
    <row r="442" spans="1:12" hidden="1" x14ac:dyDescent="0.2">
      <c r="A442" s="657"/>
      <c r="B442" s="236" t="s">
        <v>490</v>
      </c>
      <c r="C442" s="236">
        <v>22213</v>
      </c>
      <c r="D442" s="236"/>
      <c r="E442" s="263"/>
      <c r="F442" s="263"/>
      <c r="G442" s="263"/>
      <c r="H442" s="263"/>
      <c r="I442" s="263"/>
      <c r="J442" s="263"/>
      <c r="K442" s="648" t="s">
        <v>613</v>
      </c>
      <c r="L442" s="122"/>
    </row>
    <row r="443" spans="1:12" hidden="1" x14ac:dyDescent="0.2">
      <c r="A443" s="657"/>
      <c r="B443" s="236" t="s">
        <v>491</v>
      </c>
      <c r="C443" s="236">
        <v>22215</v>
      </c>
      <c r="D443" s="236"/>
      <c r="E443" s="263"/>
      <c r="F443" s="263"/>
      <c r="G443" s="263"/>
      <c r="H443" s="263"/>
      <c r="I443" s="263"/>
      <c r="J443" s="263"/>
      <c r="K443" s="648" t="s">
        <v>613</v>
      </c>
      <c r="L443" s="122"/>
    </row>
    <row r="444" spans="1:12" hidden="1" x14ac:dyDescent="0.2">
      <c r="A444" s="657"/>
      <c r="B444" s="236" t="s">
        <v>492</v>
      </c>
      <c r="C444" s="236">
        <v>22221</v>
      </c>
      <c r="D444" s="236"/>
      <c r="E444" s="263"/>
      <c r="F444" s="263"/>
      <c r="G444" s="263"/>
      <c r="H444" s="263"/>
      <c r="I444" s="263"/>
      <c r="J444" s="263"/>
      <c r="K444" s="648" t="s">
        <v>613</v>
      </c>
      <c r="L444" s="122"/>
    </row>
    <row r="445" spans="1:12" hidden="1" x14ac:dyDescent="0.2">
      <c r="A445" s="657"/>
      <c r="B445" s="236" t="s">
        <v>493</v>
      </c>
      <c r="C445" s="236">
        <v>22222</v>
      </c>
      <c r="D445" s="236"/>
      <c r="E445" s="263"/>
      <c r="F445" s="263"/>
      <c r="G445" s="263"/>
      <c r="H445" s="263"/>
      <c r="I445" s="263"/>
      <c r="J445" s="263"/>
      <c r="K445" s="648" t="s">
        <v>613</v>
      </c>
      <c r="L445" s="122"/>
    </row>
    <row r="446" spans="1:12" x14ac:dyDescent="0.2">
      <c r="A446" s="657"/>
      <c r="B446" s="236" t="s">
        <v>669</v>
      </c>
      <c r="C446" s="236">
        <v>22223</v>
      </c>
      <c r="D446" s="236"/>
      <c r="E446" s="263"/>
      <c r="F446" s="263"/>
      <c r="G446" s="263"/>
      <c r="H446" s="263"/>
      <c r="I446" s="263"/>
      <c r="J446" s="263"/>
      <c r="K446" s="648">
        <v>70000000</v>
      </c>
      <c r="L446" s="122"/>
    </row>
    <row r="447" spans="1:12" hidden="1" x14ac:dyDescent="0.2">
      <c r="A447" s="657"/>
      <c r="B447" s="236" t="s">
        <v>495</v>
      </c>
      <c r="C447" s="236">
        <v>22225</v>
      </c>
      <c r="D447" s="236"/>
      <c r="E447" s="263"/>
      <c r="F447" s="263"/>
      <c r="G447" s="263"/>
      <c r="H447" s="263"/>
      <c r="I447" s="263"/>
      <c r="J447" s="263"/>
      <c r="K447" s="648" t="s">
        <v>613</v>
      </c>
      <c r="L447" s="122"/>
    </row>
    <row r="448" spans="1:12" hidden="1" x14ac:dyDescent="0.2">
      <c r="A448" s="657"/>
      <c r="B448" s="236" t="s">
        <v>496</v>
      </c>
      <c r="C448" s="236">
        <v>22231</v>
      </c>
      <c r="D448" s="236"/>
      <c r="E448" s="263"/>
      <c r="F448" s="263"/>
      <c r="G448" s="263"/>
      <c r="H448" s="263"/>
      <c r="I448" s="263"/>
      <c r="J448" s="263"/>
      <c r="K448" s="648" t="s">
        <v>613</v>
      </c>
      <c r="L448" s="122"/>
    </row>
    <row r="449" spans="1:12" hidden="1" x14ac:dyDescent="0.2">
      <c r="A449" s="657"/>
      <c r="B449" s="236" t="s">
        <v>497</v>
      </c>
      <c r="C449" s="236">
        <v>22232</v>
      </c>
      <c r="D449" s="236"/>
      <c r="E449" s="263"/>
      <c r="F449" s="263"/>
      <c r="G449" s="263"/>
      <c r="H449" s="263"/>
      <c r="I449" s="263"/>
      <c r="J449" s="263"/>
      <c r="K449" s="648" t="s">
        <v>613</v>
      </c>
      <c r="L449" s="122"/>
    </row>
    <row r="450" spans="1:12" x14ac:dyDescent="0.2">
      <c r="A450" s="657"/>
      <c r="B450" s="236" t="s">
        <v>670</v>
      </c>
      <c r="C450" s="236">
        <v>22233</v>
      </c>
      <c r="D450" s="236"/>
      <c r="E450" s="263"/>
      <c r="F450" s="263"/>
      <c r="G450" s="263"/>
      <c r="H450" s="263"/>
      <c r="I450" s="263"/>
      <c r="J450" s="263"/>
      <c r="K450" s="648">
        <v>120000000</v>
      </c>
      <c r="L450" s="122"/>
    </row>
    <row r="451" spans="1:12" hidden="1" x14ac:dyDescent="0.2">
      <c r="A451" s="657"/>
      <c r="B451" s="236" t="s">
        <v>499</v>
      </c>
      <c r="C451" s="236">
        <v>22235</v>
      </c>
      <c r="D451" s="236"/>
      <c r="E451" s="263"/>
      <c r="F451" s="263"/>
      <c r="G451" s="263"/>
      <c r="H451" s="263"/>
      <c r="I451" s="263"/>
      <c r="J451" s="263"/>
      <c r="K451" s="648" t="s">
        <v>613</v>
      </c>
      <c r="L451" s="122"/>
    </row>
    <row r="452" spans="1:12" x14ac:dyDescent="0.2">
      <c r="A452" s="657"/>
      <c r="B452" s="236" t="s">
        <v>671</v>
      </c>
      <c r="C452" s="236">
        <v>22241</v>
      </c>
      <c r="D452" s="236"/>
      <c r="E452" s="263"/>
      <c r="F452" s="263"/>
      <c r="G452" s="263"/>
      <c r="H452" s="263"/>
      <c r="I452" s="263"/>
      <c r="J452" s="263"/>
      <c r="K452" s="648">
        <v>180000000</v>
      </c>
      <c r="L452" s="122"/>
    </row>
    <row r="453" spans="1:12" x14ac:dyDescent="0.2">
      <c r="A453" s="657"/>
      <c r="B453" s="236" t="s">
        <v>672</v>
      </c>
      <c r="C453" s="236">
        <v>22244</v>
      </c>
      <c r="D453" s="236"/>
      <c r="E453" s="263"/>
      <c r="F453" s="263"/>
      <c r="G453" s="263"/>
      <c r="H453" s="263"/>
      <c r="I453" s="263"/>
      <c r="J453" s="263"/>
      <c r="K453" s="648">
        <v>240000000</v>
      </c>
      <c r="L453" s="122"/>
    </row>
    <row r="454" spans="1:12" ht="16.899999999999999" hidden="1" customHeight="1" x14ac:dyDescent="0.2">
      <c r="A454" s="657"/>
      <c r="B454" s="236" t="s">
        <v>516</v>
      </c>
      <c r="C454" s="236">
        <v>22511</v>
      </c>
      <c r="D454" s="236"/>
      <c r="E454" s="263"/>
      <c r="F454" s="263"/>
      <c r="G454" s="263"/>
      <c r="H454" s="263"/>
      <c r="I454" s="263"/>
      <c r="J454" s="263"/>
      <c r="K454" s="648" t="s">
        <v>613</v>
      </c>
      <c r="L454" s="122"/>
    </row>
    <row r="455" spans="1:12" ht="16.899999999999999" hidden="1" customHeight="1" x14ac:dyDescent="0.2">
      <c r="A455" s="657"/>
      <c r="B455" s="236" t="s">
        <v>517</v>
      </c>
      <c r="C455" s="236">
        <v>22512</v>
      </c>
      <c r="D455" s="236"/>
      <c r="E455" s="263"/>
      <c r="F455" s="263"/>
      <c r="G455" s="263"/>
      <c r="H455" s="263"/>
      <c r="I455" s="263"/>
      <c r="J455" s="263"/>
      <c r="K455" s="648" t="s">
        <v>613</v>
      </c>
      <c r="L455" s="122"/>
    </row>
    <row r="456" spans="1:12" ht="16.899999999999999" hidden="1" customHeight="1" x14ac:dyDescent="0.2">
      <c r="A456" s="657"/>
      <c r="B456" s="236" t="s">
        <v>518</v>
      </c>
      <c r="C456" s="236">
        <v>22513</v>
      </c>
      <c r="D456" s="236"/>
      <c r="E456" s="263"/>
      <c r="F456" s="263"/>
      <c r="G456" s="263"/>
      <c r="H456" s="263"/>
      <c r="I456" s="263"/>
      <c r="J456" s="263"/>
      <c r="K456" s="648" t="s">
        <v>613</v>
      </c>
      <c r="L456" s="122"/>
    </row>
    <row r="457" spans="1:12" ht="16.899999999999999" hidden="1" customHeight="1" x14ac:dyDescent="0.2">
      <c r="A457" s="657"/>
      <c r="B457" s="236" t="s">
        <v>519</v>
      </c>
      <c r="C457" s="236">
        <v>22515</v>
      </c>
      <c r="D457" s="236"/>
      <c r="E457" s="263"/>
      <c r="F457" s="263"/>
      <c r="G457" s="263"/>
      <c r="H457" s="263"/>
      <c r="I457" s="263"/>
      <c r="J457" s="263"/>
      <c r="K457" s="648" t="s">
        <v>613</v>
      </c>
      <c r="L457" s="122"/>
    </row>
    <row r="458" spans="1:12" ht="16.899999999999999" hidden="1" customHeight="1" x14ac:dyDescent="0.2">
      <c r="A458" s="657"/>
      <c r="B458" s="649" t="s">
        <v>520</v>
      </c>
      <c r="C458" s="649">
        <v>22521</v>
      </c>
      <c r="D458" s="236"/>
      <c r="E458" s="263"/>
      <c r="F458" s="263"/>
      <c r="G458" s="263"/>
      <c r="H458" s="263"/>
      <c r="I458" s="263"/>
      <c r="J458" s="263"/>
      <c r="K458" s="648" t="s">
        <v>613</v>
      </c>
      <c r="L458" s="122"/>
    </row>
    <row r="459" spans="1:12" ht="16.899999999999999" hidden="1" customHeight="1" x14ac:dyDescent="0.2">
      <c r="A459" s="657"/>
      <c r="B459" s="649" t="s">
        <v>521</v>
      </c>
      <c r="C459" s="649">
        <v>22522</v>
      </c>
      <c r="D459" s="236"/>
      <c r="E459" s="263"/>
      <c r="F459" s="263"/>
      <c r="G459" s="263"/>
      <c r="H459" s="263"/>
      <c r="I459" s="263"/>
      <c r="J459" s="263"/>
      <c r="K459" s="648" t="s">
        <v>613</v>
      </c>
      <c r="L459" s="122"/>
    </row>
    <row r="460" spans="1:12" ht="16.899999999999999" hidden="1" customHeight="1" x14ac:dyDescent="0.2">
      <c r="A460" s="657"/>
      <c r="B460" s="649" t="s">
        <v>522</v>
      </c>
      <c r="C460" s="649">
        <v>22523</v>
      </c>
      <c r="D460" s="236"/>
      <c r="E460" s="263"/>
      <c r="F460" s="263"/>
      <c r="G460" s="263"/>
      <c r="H460" s="263"/>
      <c r="I460" s="263"/>
      <c r="J460" s="263"/>
      <c r="K460" s="648" t="s">
        <v>613</v>
      </c>
      <c r="L460" s="122"/>
    </row>
    <row r="461" spans="1:12" ht="16.899999999999999" hidden="1" customHeight="1" x14ac:dyDescent="0.2">
      <c r="A461" s="657"/>
      <c r="B461" s="649" t="s">
        <v>523</v>
      </c>
      <c r="C461" s="649">
        <v>22525</v>
      </c>
      <c r="D461" s="236"/>
      <c r="E461" s="263"/>
      <c r="F461" s="263"/>
      <c r="G461" s="263"/>
      <c r="H461" s="263"/>
      <c r="I461" s="263"/>
      <c r="J461" s="263"/>
      <c r="K461" s="648" t="s">
        <v>613</v>
      </c>
      <c r="L461" s="122"/>
    </row>
    <row r="462" spans="1:12" ht="16.899999999999999" hidden="1" customHeight="1" x14ac:dyDescent="0.2">
      <c r="A462" s="657"/>
      <c r="B462" s="236" t="s">
        <v>673</v>
      </c>
      <c r="C462" s="236">
        <v>22531</v>
      </c>
      <c r="D462" s="236"/>
      <c r="E462" s="263"/>
      <c r="F462" s="263"/>
      <c r="G462" s="263"/>
      <c r="H462" s="263"/>
      <c r="I462" s="263"/>
      <c r="J462" s="263"/>
      <c r="K462" s="648">
        <v>1200</v>
      </c>
      <c r="L462" s="122"/>
    </row>
    <row r="463" spans="1:12" x14ac:dyDescent="0.2">
      <c r="A463" s="657"/>
      <c r="B463" s="236" t="s">
        <v>673</v>
      </c>
      <c r="C463" s="236">
        <v>22532</v>
      </c>
      <c r="D463" s="236"/>
      <c r="E463" s="263"/>
      <c r="F463" s="263"/>
      <c r="G463" s="263"/>
      <c r="H463" s="263"/>
      <c r="I463" s="263"/>
      <c r="J463" s="263"/>
      <c r="K463" s="648">
        <v>35000000</v>
      </c>
      <c r="L463" s="122"/>
    </row>
    <row r="464" spans="1:12" x14ac:dyDescent="0.2">
      <c r="A464" s="657"/>
      <c r="B464" s="236" t="s">
        <v>674</v>
      </c>
      <c r="C464" s="236">
        <v>22533</v>
      </c>
      <c r="D464" s="236"/>
      <c r="E464" s="263"/>
      <c r="F464" s="263"/>
      <c r="G464" s="263"/>
      <c r="H464" s="263"/>
      <c r="I464" s="263"/>
      <c r="J464" s="263"/>
      <c r="K464" s="648">
        <v>72000000</v>
      </c>
      <c r="L464" s="122"/>
    </row>
    <row r="465" spans="1:12" ht="16.899999999999999" hidden="1" customHeight="1" x14ac:dyDescent="0.2">
      <c r="A465" s="657"/>
      <c r="B465" s="649" t="s">
        <v>527</v>
      </c>
      <c r="C465" s="649">
        <v>22535</v>
      </c>
      <c r="D465" s="236"/>
      <c r="E465" s="263"/>
      <c r="F465" s="263"/>
      <c r="G465" s="263"/>
      <c r="H465" s="263"/>
      <c r="I465" s="263"/>
      <c r="J465" s="263"/>
      <c r="K465" s="648" t="s">
        <v>613</v>
      </c>
      <c r="L465" s="122"/>
    </row>
    <row r="466" spans="1:12" x14ac:dyDescent="0.2">
      <c r="A466" s="657"/>
      <c r="B466" s="236" t="s">
        <v>675</v>
      </c>
      <c r="C466" s="236">
        <v>22541</v>
      </c>
      <c r="D466" s="236"/>
      <c r="E466" s="263"/>
      <c r="F466" s="263"/>
      <c r="G466" s="263"/>
      <c r="H466" s="263"/>
      <c r="I466" s="263"/>
      <c r="J466" s="263"/>
      <c r="K466" s="648">
        <v>90000000</v>
      </c>
      <c r="L466" s="122"/>
    </row>
    <row r="467" spans="1:12" x14ac:dyDescent="0.2">
      <c r="A467" s="657"/>
      <c r="B467" s="236" t="s">
        <v>676</v>
      </c>
      <c r="C467" s="236">
        <v>22544</v>
      </c>
      <c r="D467" s="236"/>
      <c r="E467" s="263"/>
      <c r="F467" s="263"/>
      <c r="G467" s="263"/>
      <c r="H467" s="263"/>
      <c r="I467" s="263"/>
      <c r="J467" s="263"/>
      <c r="K467" s="648">
        <v>120000000</v>
      </c>
      <c r="L467" s="122"/>
    </row>
    <row r="468" spans="1:12" ht="16.899999999999999" customHeight="1" x14ac:dyDescent="0.2">
      <c r="A468" s="657"/>
      <c r="B468" s="236" t="s">
        <v>573</v>
      </c>
      <c r="C468" s="236">
        <v>85311</v>
      </c>
      <c r="D468" s="236"/>
      <c r="E468" s="236"/>
      <c r="F468" s="236"/>
      <c r="G468" s="236"/>
      <c r="H468" s="236"/>
      <c r="I468" s="236"/>
      <c r="J468" s="236"/>
      <c r="K468" s="648">
        <v>15000000</v>
      </c>
      <c r="L468" s="122"/>
    </row>
    <row r="469" spans="1:12" x14ac:dyDescent="0.2">
      <c r="A469" s="657"/>
      <c r="B469" s="236" t="s">
        <v>574</v>
      </c>
      <c r="C469" s="236">
        <v>85312</v>
      </c>
      <c r="D469" s="236"/>
      <c r="E469" s="236"/>
      <c r="F469" s="236"/>
      <c r="G469" s="236"/>
      <c r="H469" s="236"/>
      <c r="I469" s="236"/>
      <c r="J469" s="236"/>
      <c r="K469" s="648">
        <v>30000000</v>
      </c>
      <c r="L469" s="122"/>
    </row>
    <row r="470" spans="1:12" x14ac:dyDescent="0.2">
      <c r="A470" s="657"/>
      <c r="B470" s="236" t="s">
        <v>575</v>
      </c>
      <c r="C470" s="236">
        <v>85313</v>
      </c>
      <c r="D470" s="236"/>
      <c r="E470" s="236"/>
      <c r="F470" s="236"/>
      <c r="G470" s="236"/>
      <c r="H470" s="236"/>
      <c r="I470" s="236"/>
      <c r="J470" s="236"/>
      <c r="K470" s="648">
        <v>40000000</v>
      </c>
      <c r="L470" s="122"/>
    </row>
    <row r="471" spans="1:12" x14ac:dyDescent="0.2">
      <c r="A471" s="657"/>
      <c r="B471" s="236" t="s">
        <v>576</v>
      </c>
      <c r="C471" s="236">
        <v>85341</v>
      </c>
      <c r="D471" s="236"/>
      <c r="E471" s="236"/>
      <c r="F471" s="236"/>
      <c r="G471" s="236"/>
      <c r="H471" s="236"/>
      <c r="I471" s="236"/>
      <c r="J471" s="236"/>
      <c r="K471" s="648">
        <v>60000000</v>
      </c>
      <c r="L471" s="122"/>
    </row>
    <row r="472" spans="1:12" x14ac:dyDescent="0.2">
      <c r="A472" s="657"/>
      <c r="B472" s="236" t="s">
        <v>577</v>
      </c>
      <c r="C472" s="236">
        <v>85344</v>
      </c>
      <c r="D472" s="236"/>
      <c r="E472" s="236"/>
      <c r="F472" s="236"/>
      <c r="G472" s="236"/>
      <c r="H472" s="236"/>
      <c r="I472" s="236"/>
      <c r="J472" s="236"/>
      <c r="K472" s="648">
        <v>80000000</v>
      </c>
      <c r="L472" s="122"/>
    </row>
    <row r="473" spans="1:12" x14ac:dyDescent="0.2">
      <c r="A473" s="122"/>
      <c r="B473" s="122"/>
      <c r="C473" s="122"/>
      <c r="D473" s="122"/>
      <c r="E473" s="122"/>
      <c r="F473" s="122"/>
      <c r="G473" s="122"/>
      <c r="H473" s="122"/>
      <c r="I473" s="122"/>
      <c r="J473" s="122"/>
    </row>
    <row r="474" spans="1:12" x14ac:dyDescent="0.2">
      <c r="A474" s="122"/>
      <c r="B474" s="122"/>
      <c r="C474" s="122"/>
      <c r="D474" s="122"/>
      <c r="E474" s="122"/>
      <c r="F474" s="122"/>
      <c r="G474" s="122"/>
      <c r="H474" s="122"/>
      <c r="I474" s="122"/>
      <c r="J474" s="122"/>
    </row>
    <row r="475" spans="1:12" x14ac:dyDescent="0.2">
      <c r="A475" s="122"/>
      <c r="B475" s="122"/>
      <c r="C475" s="122"/>
      <c r="D475" s="122"/>
      <c r="E475" s="122"/>
      <c r="F475" s="122"/>
      <c r="G475" s="122"/>
      <c r="H475" s="122"/>
      <c r="I475" s="122"/>
      <c r="J475" s="122"/>
    </row>
    <row r="476" spans="1:12" x14ac:dyDescent="0.2">
      <c r="A476" s="122"/>
      <c r="B476" s="122"/>
      <c r="C476" s="122"/>
      <c r="D476" s="122"/>
      <c r="E476" s="122"/>
      <c r="F476" s="122"/>
      <c r="G476" s="122"/>
      <c r="H476" s="122"/>
      <c r="I476" s="122"/>
      <c r="J476" s="122"/>
    </row>
    <row r="477" spans="1:12" x14ac:dyDescent="0.2">
      <c r="A477" s="122"/>
      <c r="B477" s="122"/>
      <c r="C477" s="122"/>
      <c r="D477" s="122"/>
      <c r="E477" s="122"/>
      <c r="F477" s="122"/>
      <c r="G477" s="122"/>
      <c r="H477" s="122"/>
      <c r="I477" s="122"/>
      <c r="J477" s="122"/>
      <c r="K477" s="353"/>
      <c r="L477" s="258"/>
    </row>
    <row r="478" spans="1:12" x14ac:dyDescent="0.2">
      <c r="A478" s="122"/>
      <c r="B478" s="122"/>
      <c r="C478" s="122"/>
      <c r="D478" s="122"/>
      <c r="E478" s="122"/>
      <c r="F478" s="122"/>
      <c r="G478" s="122"/>
      <c r="H478" s="122"/>
      <c r="I478" s="122"/>
      <c r="J478" s="122"/>
      <c r="K478" s="353"/>
      <c r="L478" s="258"/>
    </row>
    <row r="479" spans="1:12" x14ac:dyDescent="0.2">
      <c r="A479" s="122"/>
      <c r="B479" s="122"/>
      <c r="C479" s="122"/>
      <c r="D479" s="122"/>
      <c r="E479" s="122"/>
      <c r="F479" s="122"/>
      <c r="G479" s="122"/>
      <c r="H479" s="122"/>
      <c r="I479" s="122"/>
      <c r="J479" s="122"/>
      <c r="K479" s="353"/>
      <c r="L479" s="258"/>
    </row>
    <row r="480" spans="1:12" x14ac:dyDescent="0.2">
      <c r="A480" s="122"/>
      <c r="B480" s="122"/>
      <c r="C480" s="122"/>
      <c r="D480" s="122"/>
      <c r="E480" s="122"/>
      <c r="F480" s="122"/>
      <c r="G480" s="122"/>
      <c r="H480" s="122"/>
      <c r="I480" s="122"/>
      <c r="J480" s="122"/>
      <c r="K480" s="353"/>
      <c r="L480" s="258"/>
    </row>
    <row r="481" spans="1:12" x14ac:dyDescent="0.2">
      <c r="A481" s="122"/>
      <c r="B481" s="122"/>
      <c r="C481" s="122"/>
      <c r="D481" s="122"/>
      <c r="E481" s="122"/>
      <c r="F481" s="122"/>
      <c r="G481" s="122"/>
      <c r="H481" s="122"/>
      <c r="I481" s="122"/>
      <c r="J481" s="122"/>
      <c r="K481" s="353"/>
      <c r="L481" s="258"/>
    </row>
    <row r="482" spans="1:12" x14ac:dyDescent="0.2">
      <c r="A482" s="122"/>
      <c r="B482" s="122"/>
      <c r="C482" s="122"/>
      <c r="D482" s="122"/>
      <c r="E482" s="122"/>
      <c r="F482" s="122"/>
      <c r="G482" s="122"/>
      <c r="H482" s="122"/>
      <c r="I482" s="122"/>
      <c r="J482" s="122"/>
      <c r="K482" s="353"/>
      <c r="L482" s="258"/>
    </row>
    <row r="483" spans="1:12" x14ac:dyDescent="0.2">
      <c r="A483" s="122"/>
      <c r="B483" s="122"/>
      <c r="C483" s="122"/>
      <c r="D483" s="122"/>
      <c r="E483" s="122"/>
      <c r="F483" s="122"/>
      <c r="G483" s="122"/>
      <c r="H483" s="122"/>
      <c r="I483" s="122"/>
      <c r="J483" s="122"/>
    </row>
    <row r="484" spans="1:12" x14ac:dyDescent="0.2">
      <c r="A484" s="122"/>
      <c r="B484" s="122"/>
      <c r="C484" s="122"/>
      <c r="D484" s="122"/>
      <c r="E484" s="122"/>
      <c r="F484" s="122"/>
      <c r="G484" s="122"/>
      <c r="H484" s="122"/>
      <c r="I484" s="122"/>
      <c r="J484" s="122"/>
    </row>
    <row r="485" spans="1:12" x14ac:dyDescent="0.2">
      <c r="A485" s="122"/>
      <c r="B485" s="122"/>
      <c r="C485" s="122"/>
      <c r="D485" s="122"/>
      <c r="E485" s="122"/>
      <c r="F485" s="122"/>
      <c r="G485" s="122"/>
      <c r="H485" s="122"/>
      <c r="I485" s="122"/>
      <c r="J485" s="122"/>
    </row>
    <row r="486" spans="1:12" x14ac:dyDescent="0.2">
      <c r="A486" s="122"/>
      <c r="B486" s="122"/>
      <c r="C486" s="122"/>
      <c r="D486" s="122"/>
      <c r="E486" s="122"/>
      <c r="F486" s="122"/>
      <c r="G486" s="122"/>
      <c r="H486" s="122"/>
      <c r="I486" s="122"/>
      <c r="J486" s="122"/>
    </row>
    <row r="487" spans="1:12" x14ac:dyDescent="0.2">
      <c r="A487" s="122"/>
      <c r="B487" s="122"/>
      <c r="C487" s="122"/>
      <c r="D487" s="122"/>
      <c r="E487" s="122"/>
      <c r="F487" s="122"/>
      <c r="G487" s="122"/>
      <c r="H487" s="122"/>
      <c r="I487" s="122"/>
      <c r="J487" s="122"/>
    </row>
    <row r="488" spans="1:12" x14ac:dyDescent="0.2">
      <c r="A488" s="122"/>
      <c r="B488" s="122"/>
      <c r="C488" s="122"/>
      <c r="D488" s="122"/>
      <c r="E488" s="122"/>
      <c r="F488" s="122"/>
      <c r="G488" s="122"/>
      <c r="H488" s="122"/>
      <c r="I488" s="122"/>
      <c r="J488" s="122"/>
    </row>
    <row r="489" spans="1:12" x14ac:dyDescent="0.2">
      <c r="A489" s="122"/>
      <c r="B489" s="122"/>
      <c r="C489" s="122"/>
      <c r="D489" s="122"/>
      <c r="E489" s="122"/>
      <c r="F489" s="122"/>
      <c r="G489" s="122"/>
      <c r="H489" s="122"/>
      <c r="I489" s="122"/>
      <c r="J489" s="122"/>
    </row>
    <row r="490" spans="1:12" x14ac:dyDescent="0.2">
      <c r="A490" s="122"/>
      <c r="B490" s="122"/>
      <c r="C490" s="122"/>
      <c r="D490" s="122"/>
      <c r="E490" s="122"/>
      <c r="F490" s="122"/>
      <c r="G490" s="122"/>
      <c r="H490" s="122"/>
      <c r="I490" s="122"/>
      <c r="J490" s="122"/>
    </row>
    <row r="491" spans="1:12" x14ac:dyDescent="0.2">
      <c r="A491" s="122"/>
      <c r="B491" s="122"/>
      <c r="C491" s="122"/>
      <c r="D491" s="122"/>
      <c r="E491" s="122"/>
      <c r="F491" s="122"/>
      <c r="G491" s="122"/>
      <c r="H491" s="122"/>
      <c r="I491" s="122"/>
      <c r="J491" s="122"/>
    </row>
    <row r="492" spans="1:12" x14ac:dyDescent="0.2">
      <c r="A492" s="122"/>
      <c r="B492" s="122"/>
      <c r="C492" s="122"/>
      <c r="D492" s="122"/>
      <c r="E492" s="122"/>
      <c r="F492" s="122"/>
      <c r="G492" s="122"/>
      <c r="H492" s="122"/>
      <c r="I492" s="122"/>
      <c r="J492" s="122"/>
    </row>
    <row r="493" spans="1:12" x14ac:dyDescent="0.2">
      <c r="A493" s="122"/>
      <c r="B493" s="122"/>
      <c r="C493" s="122"/>
      <c r="D493" s="122"/>
      <c r="E493" s="122"/>
      <c r="F493" s="122"/>
      <c r="G493" s="122"/>
      <c r="H493" s="122"/>
      <c r="I493" s="122"/>
      <c r="J493" s="122"/>
    </row>
    <row r="494" spans="1:12" x14ac:dyDescent="0.2">
      <c r="A494" s="122"/>
      <c r="B494" s="122"/>
      <c r="C494" s="122"/>
      <c r="D494" s="122"/>
      <c r="E494" s="122"/>
      <c r="F494" s="122"/>
      <c r="G494" s="122"/>
      <c r="H494" s="122"/>
      <c r="I494" s="122"/>
      <c r="J494" s="122"/>
    </row>
    <row r="495" spans="1:12" x14ac:dyDescent="0.2">
      <c r="A495" s="122"/>
      <c r="B495" s="122"/>
      <c r="C495" s="122"/>
      <c r="D495" s="122"/>
      <c r="E495" s="122"/>
      <c r="F495" s="122"/>
      <c r="G495" s="122"/>
      <c r="H495" s="122"/>
      <c r="I495" s="122"/>
      <c r="J495" s="122"/>
    </row>
    <row r="496" spans="1:12" x14ac:dyDescent="0.2">
      <c r="A496" s="122"/>
      <c r="B496" s="122"/>
      <c r="C496" s="122"/>
      <c r="D496" s="122"/>
      <c r="E496" s="122"/>
      <c r="F496" s="122"/>
      <c r="G496" s="122"/>
      <c r="H496" s="122"/>
      <c r="I496" s="122"/>
      <c r="J496" s="122"/>
    </row>
    <row r="497" spans="1:10" x14ac:dyDescent="0.2">
      <c r="A497" s="122"/>
      <c r="B497" s="122"/>
      <c r="C497" s="122"/>
      <c r="D497" s="122"/>
      <c r="E497" s="122"/>
      <c r="F497" s="122"/>
      <c r="G497" s="122"/>
      <c r="H497" s="122"/>
      <c r="I497" s="122"/>
      <c r="J497" s="122"/>
    </row>
    <row r="498" spans="1:10" x14ac:dyDescent="0.2">
      <c r="A498" s="122"/>
      <c r="B498" s="122"/>
      <c r="C498" s="122"/>
      <c r="D498" s="122"/>
      <c r="E498" s="122"/>
      <c r="F498" s="122"/>
      <c r="G498" s="122"/>
      <c r="H498" s="122"/>
      <c r="I498" s="122"/>
      <c r="J498" s="122"/>
    </row>
    <row r="499" spans="1:10" x14ac:dyDescent="0.2">
      <c r="A499" s="122"/>
      <c r="B499" s="122"/>
      <c r="C499" s="122"/>
      <c r="D499" s="122"/>
      <c r="E499" s="122"/>
      <c r="F499" s="122"/>
      <c r="G499" s="122"/>
      <c r="H499" s="122"/>
      <c r="I499" s="122"/>
      <c r="J499" s="122"/>
    </row>
    <row r="500" spans="1:10" x14ac:dyDescent="0.2">
      <c r="A500" s="122"/>
      <c r="B500" s="122"/>
      <c r="C500" s="122"/>
      <c r="D500" s="122"/>
      <c r="E500" s="122"/>
      <c r="F500" s="122"/>
      <c r="G500" s="122"/>
      <c r="H500" s="122"/>
      <c r="I500" s="122"/>
      <c r="J500" s="122"/>
    </row>
    <row r="501" spans="1:10" x14ac:dyDescent="0.2">
      <c r="A501" s="122"/>
      <c r="B501" s="122"/>
      <c r="C501" s="122"/>
      <c r="D501" s="122"/>
      <c r="E501" s="122"/>
      <c r="F501" s="122"/>
      <c r="G501" s="122"/>
      <c r="H501" s="122"/>
      <c r="I501" s="122"/>
      <c r="J501" s="122"/>
    </row>
    <row r="502" spans="1:10" x14ac:dyDescent="0.2">
      <c r="A502" s="122"/>
      <c r="B502" s="122"/>
      <c r="C502" s="122"/>
      <c r="D502" s="122"/>
      <c r="E502" s="122"/>
      <c r="F502" s="122"/>
      <c r="G502" s="122"/>
      <c r="H502" s="122"/>
      <c r="I502" s="122"/>
      <c r="J502" s="122"/>
    </row>
    <row r="503" spans="1:10" x14ac:dyDescent="0.2">
      <c r="A503" s="122"/>
      <c r="B503" s="122"/>
      <c r="C503" s="122"/>
      <c r="D503" s="122"/>
      <c r="E503" s="122"/>
      <c r="F503" s="122"/>
      <c r="G503" s="122"/>
      <c r="H503" s="122"/>
      <c r="I503" s="122"/>
      <c r="J503" s="122"/>
    </row>
    <row r="504" spans="1:10" x14ac:dyDescent="0.2">
      <c r="A504" s="122"/>
      <c r="B504" s="122"/>
      <c r="C504" s="122"/>
      <c r="D504" s="122"/>
      <c r="E504" s="122"/>
      <c r="F504" s="122"/>
      <c r="G504" s="122"/>
      <c r="H504" s="122"/>
      <c r="I504" s="122"/>
      <c r="J504" s="122"/>
    </row>
    <row r="505" spans="1:10" x14ac:dyDescent="0.2">
      <c r="A505" s="122"/>
      <c r="B505" s="122"/>
      <c r="C505" s="122"/>
      <c r="D505" s="122"/>
      <c r="E505" s="122"/>
      <c r="F505" s="122"/>
      <c r="G505" s="122"/>
      <c r="H505" s="122"/>
      <c r="I505" s="122"/>
      <c r="J505" s="122"/>
    </row>
    <row r="506" spans="1:10" x14ac:dyDescent="0.2">
      <c r="A506" s="122"/>
      <c r="B506" s="122"/>
      <c r="C506" s="122"/>
      <c r="D506" s="122"/>
      <c r="E506" s="122"/>
      <c r="F506" s="122"/>
      <c r="G506" s="122"/>
      <c r="H506" s="122"/>
      <c r="I506" s="122"/>
      <c r="J506" s="122"/>
    </row>
    <row r="507" spans="1:10" x14ac:dyDescent="0.2">
      <c r="A507" s="122"/>
      <c r="B507" s="122"/>
      <c r="C507" s="122"/>
      <c r="D507" s="122"/>
      <c r="E507" s="122"/>
      <c r="F507" s="122"/>
      <c r="G507" s="122"/>
      <c r="H507" s="122"/>
      <c r="I507" s="122"/>
      <c r="J507" s="122"/>
    </row>
    <row r="508" spans="1:10" x14ac:dyDescent="0.2">
      <c r="A508" s="122"/>
      <c r="B508" s="122"/>
      <c r="C508" s="122"/>
      <c r="D508" s="122"/>
      <c r="E508" s="122"/>
      <c r="F508" s="122"/>
      <c r="G508" s="122"/>
      <c r="H508" s="122"/>
      <c r="I508" s="122"/>
      <c r="J508" s="122"/>
    </row>
    <row r="509" spans="1:10" x14ac:dyDescent="0.2">
      <c r="A509" s="122"/>
      <c r="B509" s="122"/>
      <c r="C509" s="122"/>
      <c r="D509" s="122"/>
      <c r="E509" s="122"/>
      <c r="F509" s="122"/>
      <c r="G509" s="122"/>
      <c r="H509" s="122"/>
      <c r="I509" s="122"/>
      <c r="J509" s="122"/>
    </row>
    <row r="510" spans="1:10" x14ac:dyDescent="0.2">
      <c r="A510" s="122"/>
      <c r="B510" s="122"/>
      <c r="C510" s="122"/>
      <c r="D510" s="122"/>
      <c r="E510" s="122"/>
      <c r="F510" s="122"/>
      <c r="G510" s="122"/>
      <c r="H510" s="122"/>
      <c r="I510" s="122"/>
      <c r="J510" s="122"/>
    </row>
    <row r="511" spans="1:10" x14ac:dyDescent="0.2">
      <c r="A511" s="122"/>
      <c r="B511" s="122"/>
      <c r="C511" s="122"/>
      <c r="D511" s="122"/>
      <c r="E511" s="122"/>
      <c r="F511" s="122"/>
      <c r="G511" s="122"/>
      <c r="H511" s="122"/>
      <c r="I511" s="122"/>
      <c r="J511" s="122"/>
    </row>
    <row r="512" spans="1:10" x14ac:dyDescent="0.2">
      <c r="A512" s="122"/>
      <c r="B512" s="122"/>
      <c r="C512" s="122"/>
      <c r="D512" s="122"/>
      <c r="E512" s="122"/>
      <c r="F512" s="122"/>
      <c r="G512" s="122"/>
      <c r="H512" s="122"/>
      <c r="I512" s="122"/>
      <c r="J512" s="122"/>
    </row>
    <row r="513" spans="1:10" x14ac:dyDescent="0.2">
      <c r="A513" s="122"/>
      <c r="B513" s="122"/>
      <c r="C513" s="122"/>
      <c r="D513" s="122"/>
      <c r="E513" s="122"/>
      <c r="F513" s="122"/>
      <c r="G513" s="122"/>
      <c r="H513" s="122"/>
      <c r="I513" s="122"/>
      <c r="J513" s="122"/>
    </row>
    <row r="514" spans="1:10" x14ac:dyDescent="0.2">
      <c r="A514" s="122"/>
      <c r="B514" s="122"/>
      <c r="C514" s="122"/>
      <c r="D514" s="122"/>
      <c r="E514" s="122"/>
      <c r="F514" s="122"/>
      <c r="G514" s="122"/>
      <c r="H514" s="122"/>
      <c r="I514" s="122"/>
      <c r="J514" s="122"/>
    </row>
    <row r="515" spans="1:10" x14ac:dyDescent="0.2">
      <c r="A515" s="122"/>
      <c r="B515" s="122"/>
      <c r="C515" s="122"/>
      <c r="D515" s="122"/>
      <c r="E515" s="122"/>
      <c r="F515" s="122"/>
      <c r="G515" s="122"/>
      <c r="H515" s="122"/>
      <c r="I515" s="122"/>
      <c r="J515" s="122"/>
    </row>
    <row r="516" spans="1:10" x14ac:dyDescent="0.2">
      <c r="A516" s="122"/>
      <c r="B516" s="122"/>
      <c r="C516" s="122"/>
      <c r="D516" s="122"/>
      <c r="E516" s="122"/>
      <c r="F516" s="122"/>
      <c r="G516" s="122"/>
      <c r="H516" s="122"/>
      <c r="I516" s="122"/>
      <c r="J516" s="122"/>
    </row>
    <row r="517" spans="1:10" x14ac:dyDescent="0.2">
      <c r="A517" s="122"/>
      <c r="B517" s="122"/>
      <c r="C517" s="122"/>
      <c r="D517" s="122"/>
      <c r="E517" s="122"/>
      <c r="F517" s="122"/>
      <c r="G517" s="122"/>
      <c r="H517" s="122"/>
      <c r="I517" s="122"/>
      <c r="J517" s="122"/>
    </row>
    <row r="518" spans="1:10" x14ac:dyDescent="0.2">
      <c r="A518" s="122"/>
      <c r="B518" s="122"/>
      <c r="C518" s="122"/>
      <c r="D518" s="122"/>
      <c r="E518" s="122"/>
      <c r="F518" s="122"/>
      <c r="G518" s="122"/>
      <c r="H518" s="122"/>
      <c r="I518" s="122"/>
      <c r="J518" s="122"/>
    </row>
    <row r="519" spans="1:10" x14ac:dyDescent="0.2">
      <c r="A519" s="122"/>
      <c r="B519" s="122"/>
      <c r="C519" s="122"/>
      <c r="D519" s="122"/>
      <c r="E519" s="122"/>
      <c r="F519" s="122"/>
      <c r="G519" s="122"/>
      <c r="H519" s="122"/>
      <c r="I519" s="122"/>
      <c r="J519" s="122"/>
    </row>
    <row r="520" spans="1:10" x14ac:dyDescent="0.2">
      <c r="A520" s="122"/>
      <c r="B520" s="122"/>
      <c r="C520" s="122"/>
      <c r="D520" s="122"/>
      <c r="E520" s="122"/>
      <c r="F520" s="122"/>
      <c r="G520" s="122"/>
      <c r="H520" s="122"/>
      <c r="I520" s="122"/>
      <c r="J520" s="122"/>
    </row>
    <row r="521" spans="1:10" x14ac:dyDescent="0.2">
      <c r="A521" s="122"/>
      <c r="B521" s="122"/>
      <c r="C521" s="122"/>
      <c r="D521" s="122"/>
      <c r="E521" s="122"/>
      <c r="F521" s="122"/>
      <c r="G521" s="122"/>
      <c r="H521" s="122"/>
      <c r="I521" s="122"/>
      <c r="J521" s="122"/>
    </row>
    <row r="522" spans="1:10" x14ac:dyDescent="0.2">
      <c r="A522" s="122"/>
      <c r="B522" s="122"/>
      <c r="C522" s="122"/>
      <c r="D522" s="122"/>
      <c r="E522" s="122"/>
      <c r="F522" s="122"/>
      <c r="G522" s="122"/>
      <c r="H522" s="122"/>
      <c r="I522" s="122"/>
      <c r="J522" s="122"/>
    </row>
    <row r="523" spans="1:10" x14ac:dyDescent="0.2">
      <c r="A523" s="122"/>
      <c r="B523" s="122"/>
      <c r="C523" s="122"/>
      <c r="D523" s="122"/>
      <c r="E523" s="122"/>
      <c r="F523" s="122"/>
      <c r="G523" s="122"/>
      <c r="H523" s="122"/>
      <c r="I523" s="122"/>
      <c r="J523" s="122"/>
    </row>
    <row r="524" spans="1:10" x14ac:dyDescent="0.2">
      <c r="A524" s="122"/>
      <c r="B524" s="122"/>
      <c r="C524" s="122"/>
      <c r="D524" s="122"/>
      <c r="E524" s="122"/>
      <c r="F524" s="122"/>
      <c r="G524" s="122"/>
      <c r="H524" s="122"/>
      <c r="I524" s="122"/>
      <c r="J524" s="122"/>
    </row>
    <row r="525" spans="1:10" x14ac:dyDescent="0.2">
      <c r="A525" s="122"/>
      <c r="B525" s="122"/>
      <c r="C525" s="122"/>
      <c r="D525" s="122"/>
      <c r="E525" s="122"/>
      <c r="F525" s="122"/>
      <c r="G525" s="122"/>
      <c r="H525" s="122"/>
      <c r="I525" s="122"/>
      <c r="J525" s="122"/>
    </row>
    <row r="526" spans="1:10" x14ac:dyDescent="0.2">
      <c r="A526" s="122"/>
      <c r="B526" s="122"/>
      <c r="C526" s="122"/>
      <c r="D526" s="122"/>
      <c r="E526" s="122"/>
      <c r="F526" s="122"/>
      <c r="G526" s="122"/>
      <c r="H526" s="122"/>
      <c r="I526" s="122"/>
      <c r="J526" s="122"/>
    </row>
    <row r="527" spans="1:10" x14ac:dyDescent="0.2">
      <c r="A527" s="122"/>
      <c r="B527" s="122"/>
      <c r="C527" s="122"/>
      <c r="D527" s="122"/>
      <c r="E527" s="122"/>
      <c r="F527" s="122"/>
      <c r="G527" s="122"/>
      <c r="H527" s="122"/>
      <c r="I527" s="122"/>
      <c r="J527" s="122"/>
    </row>
    <row r="528" spans="1:10" x14ac:dyDescent="0.2">
      <c r="A528" s="122"/>
      <c r="B528" s="122"/>
      <c r="C528" s="122"/>
      <c r="D528" s="122"/>
      <c r="E528" s="122"/>
      <c r="F528" s="122"/>
      <c r="G528" s="122"/>
      <c r="H528" s="122"/>
      <c r="I528" s="122"/>
      <c r="J528" s="122"/>
    </row>
    <row r="529" spans="1:10" x14ac:dyDescent="0.2">
      <c r="A529" s="122"/>
      <c r="B529" s="122"/>
      <c r="C529" s="122"/>
      <c r="D529" s="122"/>
      <c r="E529" s="122"/>
      <c r="F529" s="122"/>
      <c r="G529" s="122"/>
      <c r="H529" s="122"/>
      <c r="I529" s="122"/>
      <c r="J529" s="122"/>
    </row>
    <row r="530" spans="1:10" x14ac:dyDescent="0.2">
      <c r="A530" s="122"/>
      <c r="B530" s="122"/>
      <c r="C530" s="122"/>
      <c r="D530" s="122"/>
      <c r="E530" s="122"/>
      <c r="F530" s="122"/>
      <c r="G530" s="122"/>
      <c r="H530" s="122"/>
      <c r="I530" s="122"/>
      <c r="J530" s="122"/>
    </row>
    <row r="531" spans="1:10" x14ac:dyDescent="0.2">
      <c r="A531" s="122"/>
      <c r="B531" s="122"/>
      <c r="C531" s="122"/>
      <c r="D531" s="122"/>
      <c r="E531" s="122"/>
      <c r="F531" s="122"/>
      <c r="G531" s="122"/>
      <c r="H531" s="122"/>
      <c r="I531" s="122"/>
      <c r="J531" s="122"/>
    </row>
    <row r="532" spans="1:10" x14ac:dyDescent="0.2">
      <c r="A532" s="122"/>
      <c r="B532" s="122"/>
      <c r="C532" s="122"/>
      <c r="D532" s="122"/>
      <c r="E532" s="122"/>
      <c r="F532" s="122"/>
      <c r="G532" s="122"/>
      <c r="H532" s="122"/>
      <c r="I532" s="122"/>
      <c r="J532" s="122"/>
    </row>
    <row r="533" spans="1:10" x14ac:dyDescent="0.2">
      <c r="A533" s="122"/>
      <c r="B533" s="122"/>
      <c r="C533" s="122"/>
      <c r="D533" s="122"/>
      <c r="E533" s="122"/>
      <c r="F533" s="122"/>
      <c r="G533" s="122"/>
      <c r="H533" s="122"/>
      <c r="I533" s="122"/>
      <c r="J533" s="122"/>
    </row>
    <row r="534" spans="1:10" x14ac:dyDescent="0.2">
      <c r="A534" s="122"/>
      <c r="B534" s="122"/>
      <c r="C534" s="122"/>
      <c r="D534" s="122"/>
      <c r="E534" s="122"/>
      <c r="F534" s="122"/>
      <c r="G534" s="122"/>
      <c r="H534" s="122"/>
      <c r="I534" s="122"/>
      <c r="J534" s="122"/>
    </row>
    <row r="535" spans="1:10" x14ac:dyDescent="0.2">
      <c r="A535" s="122"/>
      <c r="B535" s="122"/>
      <c r="C535" s="122"/>
      <c r="D535" s="122"/>
      <c r="E535" s="122"/>
      <c r="F535" s="122"/>
      <c r="G535" s="122"/>
      <c r="H535" s="122"/>
      <c r="I535" s="122"/>
      <c r="J535" s="122"/>
    </row>
    <row r="536" spans="1:10" x14ac:dyDescent="0.2">
      <c r="A536" s="122"/>
      <c r="B536" s="122"/>
      <c r="C536" s="122"/>
      <c r="D536" s="122"/>
      <c r="E536" s="122"/>
      <c r="F536" s="122"/>
      <c r="G536" s="122"/>
      <c r="H536" s="122"/>
      <c r="I536" s="122"/>
      <c r="J536" s="122"/>
    </row>
    <row r="537" spans="1:10" x14ac:dyDescent="0.2">
      <c r="A537" s="122"/>
      <c r="B537" s="122"/>
      <c r="C537" s="122"/>
      <c r="D537" s="122"/>
      <c r="E537" s="122"/>
      <c r="F537" s="122"/>
      <c r="G537" s="122"/>
      <c r="H537" s="122"/>
      <c r="I537" s="122"/>
      <c r="J537" s="122"/>
    </row>
    <row r="538" spans="1:10" x14ac:dyDescent="0.2">
      <c r="A538" s="122"/>
      <c r="B538" s="122"/>
      <c r="C538" s="122"/>
      <c r="D538" s="122"/>
      <c r="E538" s="122"/>
      <c r="F538" s="122"/>
      <c r="G538" s="122"/>
      <c r="H538" s="122"/>
      <c r="I538" s="122"/>
      <c r="J538" s="122"/>
    </row>
    <row r="539" spans="1:10" x14ac:dyDescent="0.2">
      <c r="A539" s="122"/>
      <c r="B539" s="122"/>
      <c r="C539" s="122"/>
      <c r="D539" s="122"/>
      <c r="E539" s="122"/>
      <c r="F539" s="122"/>
      <c r="G539" s="122"/>
      <c r="H539" s="122"/>
      <c r="I539" s="122"/>
      <c r="J539" s="122"/>
    </row>
    <row r="540" spans="1:10" x14ac:dyDescent="0.2">
      <c r="A540" s="122"/>
      <c r="B540" s="122"/>
      <c r="C540" s="122"/>
      <c r="D540" s="122"/>
      <c r="E540" s="122"/>
      <c r="F540" s="122"/>
      <c r="G540" s="122"/>
      <c r="H540" s="122"/>
      <c r="I540" s="122"/>
      <c r="J540" s="122"/>
    </row>
    <row r="541" spans="1:10" x14ac:dyDescent="0.2">
      <c r="A541" s="122"/>
      <c r="B541" s="122"/>
      <c r="C541" s="122"/>
      <c r="D541" s="122"/>
      <c r="E541" s="122"/>
      <c r="F541" s="122"/>
      <c r="G541" s="122"/>
      <c r="H541" s="122"/>
      <c r="I541" s="122"/>
      <c r="J541" s="122"/>
    </row>
    <row r="542" spans="1:10" x14ac:dyDescent="0.2">
      <c r="A542" s="122"/>
      <c r="B542" s="122"/>
      <c r="C542" s="122"/>
      <c r="D542" s="122"/>
      <c r="E542" s="122"/>
      <c r="F542" s="122"/>
      <c r="G542" s="122"/>
      <c r="H542" s="122"/>
      <c r="I542" s="122"/>
      <c r="J542" s="122"/>
    </row>
    <row r="543" spans="1:10" x14ac:dyDescent="0.2">
      <c r="A543" s="122"/>
      <c r="B543" s="122"/>
      <c r="C543" s="122"/>
      <c r="D543" s="122"/>
      <c r="E543" s="122"/>
      <c r="F543" s="122"/>
      <c r="G543" s="122"/>
      <c r="H543" s="122"/>
      <c r="I543" s="122"/>
      <c r="J543" s="122"/>
    </row>
    <row r="544" spans="1:10" x14ac:dyDescent="0.2">
      <c r="A544" s="122"/>
      <c r="B544" s="122"/>
      <c r="C544" s="122"/>
      <c r="D544" s="122"/>
      <c r="E544" s="122"/>
      <c r="F544" s="122"/>
      <c r="G544" s="122"/>
      <c r="H544" s="122"/>
      <c r="I544" s="122"/>
      <c r="J544" s="122"/>
    </row>
    <row r="545" spans="1:10" x14ac:dyDescent="0.2">
      <c r="A545" s="122"/>
      <c r="B545" s="122"/>
      <c r="C545" s="122"/>
      <c r="D545" s="122"/>
      <c r="E545" s="122"/>
      <c r="F545" s="122"/>
      <c r="G545" s="122"/>
      <c r="H545" s="122"/>
      <c r="I545" s="122"/>
      <c r="J545" s="122"/>
    </row>
    <row r="546" spans="1:10" x14ac:dyDescent="0.2">
      <c r="A546" s="122"/>
      <c r="B546" s="122"/>
      <c r="C546" s="122"/>
      <c r="D546" s="122"/>
      <c r="E546" s="122"/>
      <c r="F546" s="122"/>
      <c r="G546" s="122"/>
      <c r="H546" s="122"/>
      <c r="I546" s="122"/>
      <c r="J546" s="122"/>
    </row>
    <row r="547" spans="1:10" x14ac:dyDescent="0.2">
      <c r="A547" s="122"/>
      <c r="B547" s="122"/>
      <c r="C547" s="122"/>
      <c r="D547" s="122"/>
      <c r="E547" s="122"/>
      <c r="F547" s="122"/>
      <c r="G547" s="122"/>
      <c r="H547" s="122"/>
      <c r="I547" s="122"/>
      <c r="J547" s="122"/>
    </row>
    <row r="548" spans="1:10" x14ac:dyDescent="0.2">
      <c r="A548" s="122"/>
      <c r="B548" s="122"/>
      <c r="C548" s="122"/>
      <c r="D548" s="122"/>
      <c r="E548" s="122"/>
      <c r="F548" s="122"/>
      <c r="G548" s="122"/>
      <c r="H548" s="122"/>
      <c r="I548" s="122"/>
      <c r="J548" s="122"/>
    </row>
    <row r="549" spans="1:10" x14ac:dyDescent="0.2">
      <c r="A549" s="122"/>
      <c r="B549" s="122"/>
      <c r="C549" s="122"/>
      <c r="D549" s="122"/>
      <c r="E549" s="122"/>
      <c r="F549" s="122"/>
      <c r="G549" s="122"/>
      <c r="H549" s="122"/>
      <c r="I549" s="122"/>
      <c r="J549" s="122"/>
    </row>
    <row r="550" spans="1:10" x14ac:dyDescent="0.2">
      <c r="A550" s="122"/>
      <c r="B550" s="122"/>
      <c r="C550" s="122"/>
      <c r="D550" s="122"/>
      <c r="E550" s="122"/>
      <c r="F550" s="122"/>
      <c r="G550" s="122"/>
      <c r="H550" s="122"/>
      <c r="I550" s="122"/>
      <c r="J550" s="122"/>
    </row>
    <row r="551" spans="1:10" x14ac:dyDescent="0.2">
      <c r="A551" s="122"/>
      <c r="B551" s="122"/>
      <c r="C551" s="122"/>
      <c r="D551" s="122"/>
      <c r="E551" s="122"/>
      <c r="F551" s="122"/>
      <c r="G551" s="122"/>
      <c r="H551" s="122"/>
      <c r="I551" s="122"/>
      <c r="J551" s="122"/>
    </row>
    <row r="552" spans="1:10" x14ac:dyDescent="0.2">
      <c r="A552" s="122"/>
      <c r="B552" s="122"/>
      <c r="C552" s="122"/>
      <c r="D552" s="122"/>
      <c r="E552" s="122"/>
      <c r="F552" s="122"/>
      <c r="G552" s="122"/>
      <c r="H552" s="122"/>
      <c r="I552" s="122"/>
      <c r="J552" s="122"/>
    </row>
    <row r="553" spans="1:10" x14ac:dyDescent="0.2">
      <c r="A553" s="122"/>
      <c r="B553" s="122"/>
      <c r="C553" s="122"/>
      <c r="D553" s="122"/>
      <c r="E553" s="122"/>
      <c r="F553" s="122"/>
      <c r="G553" s="122"/>
      <c r="H553" s="122"/>
      <c r="I553" s="122"/>
      <c r="J553" s="122"/>
    </row>
    <row r="554" spans="1:10" x14ac:dyDescent="0.2">
      <c r="A554" s="122"/>
      <c r="B554" s="122"/>
      <c r="C554" s="122"/>
      <c r="D554" s="122"/>
      <c r="E554" s="122"/>
      <c r="F554" s="122"/>
      <c r="G554" s="122"/>
      <c r="H554" s="122"/>
      <c r="I554" s="122"/>
      <c r="J554" s="122"/>
    </row>
    <row r="555" spans="1:10" x14ac:dyDescent="0.2">
      <c r="A555" s="122"/>
      <c r="B555" s="122"/>
      <c r="C555" s="122"/>
      <c r="D555" s="122"/>
      <c r="E555" s="122"/>
      <c r="F555" s="122"/>
      <c r="G555" s="122"/>
      <c r="H555" s="122"/>
      <c r="I555" s="122"/>
      <c r="J555" s="122"/>
    </row>
    <row r="556" spans="1:10" x14ac:dyDescent="0.2">
      <c r="A556" s="122"/>
      <c r="B556" s="122"/>
      <c r="C556" s="122"/>
      <c r="D556" s="122"/>
      <c r="E556" s="122"/>
      <c r="F556" s="122"/>
      <c r="G556" s="122"/>
      <c r="H556" s="122"/>
      <c r="I556" s="122"/>
      <c r="J556" s="122"/>
    </row>
    <row r="557" spans="1:10" x14ac:dyDescent="0.2">
      <c r="A557" s="122"/>
      <c r="B557" s="122"/>
      <c r="C557" s="122"/>
      <c r="D557" s="122"/>
      <c r="E557" s="122"/>
      <c r="F557" s="122"/>
      <c r="G557" s="122"/>
      <c r="H557" s="122"/>
      <c r="I557" s="122"/>
      <c r="J557" s="122"/>
    </row>
    <row r="558" spans="1:10" x14ac:dyDescent="0.2">
      <c r="A558" s="122"/>
      <c r="B558" s="122"/>
      <c r="C558" s="122"/>
      <c r="D558" s="122"/>
      <c r="E558" s="122"/>
      <c r="F558" s="122"/>
      <c r="G558" s="122"/>
      <c r="H558" s="122"/>
      <c r="I558" s="122"/>
      <c r="J558" s="122"/>
    </row>
    <row r="559" spans="1:10" x14ac:dyDescent="0.2">
      <c r="A559" s="122"/>
      <c r="B559" s="122"/>
      <c r="C559" s="122"/>
      <c r="D559" s="122"/>
      <c r="E559" s="122"/>
      <c r="F559" s="122"/>
      <c r="G559" s="122"/>
      <c r="H559" s="122"/>
      <c r="I559" s="122"/>
      <c r="J559" s="122"/>
    </row>
    <row r="560" spans="1:10" x14ac:dyDescent="0.2">
      <c r="A560" s="122"/>
      <c r="B560" s="122"/>
      <c r="C560" s="122"/>
      <c r="D560" s="122"/>
      <c r="E560" s="122"/>
      <c r="F560" s="122"/>
      <c r="G560" s="122"/>
      <c r="H560" s="122"/>
      <c r="I560" s="122"/>
      <c r="J560" s="122"/>
    </row>
    <row r="561" spans="1:10" x14ac:dyDescent="0.2">
      <c r="A561" s="122"/>
      <c r="B561" s="122"/>
      <c r="C561" s="122"/>
      <c r="D561" s="122"/>
      <c r="E561" s="122"/>
      <c r="F561" s="122"/>
      <c r="G561" s="122"/>
      <c r="H561" s="122"/>
      <c r="I561" s="122"/>
      <c r="J561" s="122"/>
    </row>
    <row r="562" spans="1:10" x14ac:dyDescent="0.2">
      <c r="A562" s="122"/>
      <c r="B562" s="122"/>
      <c r="C562" s="122"/>
      <c r="D562" s="122"/>
      <c r="E562" s="122"/>
      <c r="F562" s="122"/>
      <c r="G562" s="122"/>
      <c r="H562" s="122"/>
      <c r="I562" s="122"/>
      <c r="J562" s="122"/>
    </row>
    <row r="563" spans="1:10" x14ac:dyDescent="0.2">
      <c r="A563" s="122"/>
      <c r="B563" s="122"/>
      <c r="C563" s="122"/>
      <c r="D563" s="122"/>
      <c r="E563" s="122"/>
      <c r="F563" s="122"/>
      <c r="G563" s="122"/>
      <c r="H563" s="122"/>
      <c r="I563" s="122"/>
      <c r="J563" s="122"/>
    </row>
    <row r="564" spans="1:10" x14ac:dyDescent="0.2">
      <c r="A564" s="122"/>
      <c r="B564" s="122"/>
      <c r="C564" s="122"/>
      <c r="D564" s="122"/>
      <c r="E564" s="122"/>
      <c r="F564" s="122"/>
      <c r="G564" s="122"/>
      <c r="H564" s="122"/>
      <c r="I564" s="122"/>
      <c r="J564" s="122"/>
    </row>
    <row r="565" spans="1:10" x14ac:dyDescent="0.2">
      <c r="A565" s="122"/>
      <c r="B565" s="122"/>
      <c r="C565" s="122"/>
      <c r="D565" s="122"/>
      <c r="E565" s="122"/>
      <c r="F565" s="122"/>
      <c r="G565" s="122"/>
      <c r="H565" s="122"/>
      <c r="I565" s="122"/>
      <c r="J565" s="122"/>
    </row>
    <row r="566" spans="1:10" x14ac:dyDescent="0.2">
      <c r="A566" s="122"/>
      <c r="B566" s="122"/>
      <c r="C566" s="122"/>
      <c r="D566" s="122"/>
      <c r="E566" s="122"/>
      <c r="F566" s="122"/>
      <c r="G566" s="122"/>
      <c r="H566" s="122"/>
      <c r="I566" s="122"/>
      <c r="J566" s="122"/>
    </row>
    <row r="567" spans="1:10" x14ac:dyDescent="0.2">
      <c r="A567" s="122"/>
      <c r="B567" s="122"/>
      <c r="C567" s="122"/>
      <c r="D567" s="122"/>
      <c r="E567" s="122"/>
      <c r="F567" s="122"/>
      <c r="G567" s="122"/>
      <c r="H567" s="122"/>
      <c r="I567" s="122"/>
      <c r="J567" s="122"/>
    </row>
    <row r="568" spans="1:10" x14ac:dyDescent="0.2">
      <c r="A568" s="122"/>
      <c r="B568" s="122"/>
      <c r="C568" s="140"/>
      <c r="D568" s="122"/>
      <c r="E568" s="122"/>
      <c r="F568" s="122"/>
      <c r="G568" s="122"/>
      <c r="H568" s="122"/>
      <c r="I568" s="122"/>
      <c r="J568" s="122"/>
    </row>
    <row r="569" spans="1:10" x14ac:dyDescent="0.2">
      <c r="A569" s="122"/>
      <c r="B569" s="122"/>
      <c r="C569" s="122"/>
      <c r="D569" s="122"/>
      <c r="E569" s="122"/>
      <c r="F569" s="122"/>
      <c r="G569" s="122"/>
      <c r="H569" s="122"/>
      <c r="I569" s="122"/>
      <c r="J569" s="122"/>
    </row>
    <row r="570" spans="1:10" x14ac:dyDescent="0.2">
      <c r="A570" s="122"/>
      <c r="B570" s="122"/>
      <c r="C570" s="122"/>
      <c r="D570" s="122"/>
      <c r="E570" s="122"/>
      <c r="F570" s="122"/>
      <c r="G570" s="122"/>
      <c r="H570" s="122"/>
      <c r="I570" s="122"/>
      <c r="J570" s="122"/>
    </row>
    <row r="571" spans="1:10" x14ac:dyDescent="0.2">
      <c r="A571" s="122"/>
      <c r="B571" s="122"/>
      <c r="C571" s="122"/>
      <c r="D571" s="122"/>
      <c r="E571" s="122"/>
      <c r="F571" s="122"/>
      <c r="G571" s="122"/>
      <c r="H571" s="122"/>
      <c r="I571" s="122"/>
      <c r="J571" s="122"/>
    </row>
    <row r="572" spans="1:10" x14ac:dyDescent="0.2">
      <c r="A572" s="122"/>
      <c r="B572" s="122"/>
      <c r="C572" s="122"/>
      <c r="D572" s="122"/>
      <c r="E572" s="122"/>
      <c r="F572" s="122"/>
      <c r="G572" s="122"/>
      <c r="H572" s="122"/>
      <c r="I572" s="122"/>
      <c r="J572" s="122"/>
    </row>
    <row r="573" spans="1:10" x14ac:dyDescent="0.2">
      <c r="A573" s="122"/>
      <c r="B573" s="122"/>
      <c r="C573" s="122"/>
      <c r="D573" s="122"/>
      <c r="E573" s="122"/>
      <c r="F573" s="122"/>
      <c r="G573" s="122"/>
      <c r="H573" s="122"/>
      <c r="I573" s="122"/>
      <c r="J573" s="122"/>
    </row>
    <row r="574" spans="1:10" x14ac:dyDescent="0.2">
      <c r="A574" s="122"/>
      <c r="B574" s="122"/>
      <c r="C574" s="122"/>
      <c r="D574" s="122"/>
      <c r="E574" s="122"/>
      <c r="F574" s="122"/>
      <c r="G574" s="122"/>
      <c r="H574" s="122"/>
      <c r="I574" s="122"/>
      <c r="J574" s="122"/>
    </row>
    <row r="575" spans="1:10" x14ac:dyDescent="0.2">
      <c r="A575" s="122"/>
      <c r="B575" s="122"/>
      <c r="C575" s="122"/>
      <c r="D575" s="122"/>
      <c r="E575" s="122"/>
      <c r="F575" s="122"/>
      <c r="G575" s="122"/>
      <c r="H575" s="122"/>
      <c r="I575" s="122"/>
      <c r="J575" s="122"/>
    </row>
    <row r="576" spans="1:10" x14ac:dyDescent="0.2">
      <c r="A576" s="122"/>
      <c r="B576" s="122"/>
      <c r="C576" s="122"/>
      <c r="D576" s="122"/>
      <c r="E576" s="122"/>
      <c r="F576" s="122"/>
      <c r="G576" s="122"/>
      <c r="H576" s="122"/>
      <c r="I576" s="122"/>
      <c r="J576" s="122"/>
    </row>
    <row r="577" spans="1:10" x14ac:dyDescent="0.2">
      <c r="A577" s="122"/>
      <c r="B577" s="122"/>
      <c r="C577" s="122"/>
      <c r="D577" s="122"/>
      <c r="E577" s="122"/>
      <c r="F577" s="122"/>
      <c r="G577" s="122"/>
      <c r="H577" s="122"/>
      <c r="I577" s="122"/>
      <c r="J577" s="122"/>
    </row>
    <row r="578" spans="1:10" x14ac:dyDescent="0.2">
      <c r="A578" s="122"/>
      <c r="B578" s="122"/>
      <c r="C578" s="122"/>
      <c r="D578" s="122"/>
      <c r="E578" s="122"/>
      <c r="F578" s="122"/>
      <c r="G578" s="122"/>
      <c r="H578" s="122"/>
      <c r="I578" s="122"/>
      <c r="J578" s="122"/>
    </row>
    <row r="579" spans="1:10" x14ac:dyDescent="0.2">
      <c r="A579" s="122"/>
      <c r="B579" s="122"/>
      <c r="C579" s="122"/>
      <c r="D579" s="122"/>
      <c r="E579" s="122"/>
      <c r="F579" s="122"/>
      <c r="G579" s="122"/>
      <c r="H579" s="122"/>
      <c r="I579" s="122"/>
      <c r="J579" s="122"/>
    </row>
    <row r="580" spans="1:10" x14ac:dyDescent="0.2">
      <c r="A580" s="122"/>
      <c r="B580" s="122"/>
      <c r="C580" s="122"/>
      <c r="D580" s="122"/>
      <c r="E580" s="122"/>
      <c r="F580" s="122"/>
      <c r="G580" s="122"/>
      <c r="H580" s="122"/>
      <c r="I580" s="122"/>
      <c r="J580" s="122"/>
    </row>
    <row r="581" spans="1:10" x14ac:dyDescent="0.2">
      <c r="A581" s="122"/>
      <c r="B581" s="122"/>
      <c r="C581" s="122"/>
      <c r="D581" s="122"/>
      <c r="E581" s="122"/>
      <c r="F581" s="122"/>
      <c r="G581" s="122"/>
      <c r="H581" s="122"/>
      <c r="I581" s="122"/>
      <c r="J581" s="122"/>
    </row>
    <row r="582" spans="1:10" x14ac:dyDescent="0.2">
      <c r="A582" s="122"/>
      <c r="B582" s="122"/>
      <c r="C582" s="122"/>
      <c r="D582" s="122"/>
      <c r="E582" s="122"/>
      <c r="F582" s="122"/>
      <c r="G582" s="122"/>
      <c r="H582" s="122"/>
      <c r="I582" s="122"/>
      <c r="J582" s="122"/>
    </row>
    <row r="583" spans="1:10" x14ac:dyDescent="0.2">
      <c r="A583" s="122"/>
      <c r="B583" s="122"/>
      <c r="C583" s="122"/>
      <c r="D583" s="122"/>
      <c r="E583" s="122"/>
      <c r="F583" s="122"/>
      <c r="G583" s="122"/>
      <c r="H583" s="122"/>
      <c r="I583" s="122"/>
      <c r="J583" s="122"/>
    </row>
    <row r="584" spans="1:10" x14ac:dyDescent="0.2">
      <c r="A584" s="122"/>
      <c r="B584" s="122"/>
      <c r="C584" s="122"/>
      <c r="D584" s="122"/>
      <c r="E584" s="122"/>
      <c r="F584" s="122"/>
      <c r="G584" s="122"/>
      <c r="H584" s="122"/>
      <c r="I584" s="122"/>
      <c r="J584" s="122"/>
    </row>
    <row r="585" spans="1:10" x14ac:dyDescent="0.2">
      <c r="A585" s="122"/>
      <c r="B585" s="122"/>
      <c r="C585" s="122"/>
      <c r="D585" s="122"/>
      <c r="E585" s="122"/>
      <c r="F585" s="122"/>
      <c r="G585" s="122"/>
      <c r="H585" s="122"/>
      <c r="I585" s="122"/>
      <c r="J585" s="122"/>
    </row>
    <row r="586" spans="1:10" x14ac:dyDescent="0.2">
      <c r="A586" s="122"/>
      <c r="B586" s="122"/>
      <c r="C586" s="122"/>
      <c r="D586" s="122"/>
      <c r="E586" s="122"/>
      <c r="F586" s="122"/>
      <c r="G586" s="122"/>
      <c r="H586" s="122"/>
      <c r="I586" s="122"/>
      <c r="J586" s="122"/>
    </row>
    <row r="587" spans="1:10" x14ac:dyDescent="0.2">
      <c r="A587" s="122"/>
      <c r="B587" s="122"/>
      <c r="C587" s="122"/>
      <c r="D587" s="122"/>
      <c r="E587" s="122"/>
      <c r="F587" s="122"/>
      <c r="G587" s="122"/>
      <c r="H587" s="122"/>
      <c r="I587" s="122"/>
      <c r="J587" s="122"/>
    </row>
    <row r="588" spans="1:10" x14ac:dyDescent="0.2">
      <c r="A588" s="122"/>
      <c r="B588" s="122"/>
      <c r="C588" s="122"/>
      <c r="D588" s="122"/>
      <c r="E588" s="122"/>
      <c r="F588" s="122"/>
      <c r="G588" s="122"/>
      <c r="H588" s="122"/>
      <c r="I588" s="122"/>
      <c r="J588" s="122"/>
    </row>
    <row r="589" spans="1:10" x14ac:dyDescent="0.2">
      <c r="A589" s="122"/>
      <c r="B589" s="122"/>
      <c r="C589" s="122"/>
      <c r="D589" s="122"/>
      <c r="E589" s="122"/>
      <c r="F589" s="122"/>
      <c r="G589" s="122"/>
      <c r="H589" s="122"/>
      <c r="I589" s="122"/>
      <c r="J589" s="122"/>
    </row>
    <row r="590" spans="1:10" x14ac:dyDescent="0.2">
      <c r="A590" s="122"/>
      <c r="B590" s="122"/>
      <c r="C590" s="122"/>
      <c r="D590" s="122"/>
      <c r="E590" s="122"/>
      <c r="F590" s="122"/>
      <c r="G590" s="122"/>
      <c r="H590" s="122"/>
      <c r="I590" s="122"/>
      <c r="J590" s="122"/>
    </row>
    <row r="591" spans="1:10" x14ac:dyDescent="0.2">
      <c r="A591" s="122"/>
      <c r="B591" s="122"/>
      <c r="C591" s="122"/>
      <c r="D591" s="122"/>
      <c r="E591" s="122"/>
      <c r="F591" s="122"/>
      <c r="G591" s="122"/>
      <c r="H591" s="122"/>
      <c r="I591" s="122"/>
      <c r="J591" s="122"/>
    </row>
    <row r="592" spans="1:10" x14ac:dyDescent="0.2">
      <c r="A592" s="122"/>
      <c r="B592" s="122"/>
      <c r="C592" s="122"/>
      <c r="D592" s="122"/>
      <c r="E592" s="122"/>
      <c r="F592" s="122"/>
      <c r="G592" s="122"/>
      <c r="H592" s="122"/>
      <c r="I592" s="122"/>
      <c r="J592" s="122"/>
    </row>
    <row r="593" spans="1:10" x14ac:dyDescent="0.2">
      <c r="A593" s="122"/>
      <c r="B593" s="122"/>
      <c r="C593" s="122"/>
      <c r="D593" s="122"/>
      <c r="E593" s="122"/>
      <c r="F593" s="122"/>
      <c r="G593" s="122"/>
      <c r="H593" s="122"/>
      <c r="I593" s="122"/>
      <c r="J593" s="122"/>
    </row>
    <row r="594" spans="1:10" x14ac:dyDescent="0.2">
      <c r="A594" s="122"/>
      <c r="B594" s="122"/>
      <c r="C594" s="122"/>
      <c r="D594" s="122"/>
      <c r="E594" s="122"/>
      <c r="F594" s="122"/>
      <c r="G594" s="122"/>
      <c r="H594" s="122"/>
      <c r="I594" s="122"/>
      <c r="J594" s="122"/>
    </row>
    <row r="595" spans="1:10" x14ac:dyDescent="0.2">
      <c r="A595" s="122"/>
      <c r="B595" s="122"/>
      <c r="C595" s="122"/>
      <c r="D595" s="122"/>
      <c r="E595" s="122"/>
      <c r="F595" s="122"/>
      <c r="G595" s="122"/>
      <c r="H595" s="122"/>
      <c r="I595" s="122"/>
      <c r="J595" s="122"/>
    </row>
    <row r="596" spans="1:10" x14ac:dyDescent="0.2">
      <c r="A596" s="122"/>
      <c r="B596" s="122"/>
      <c r="C596" s="122"/>
      <c r="D596" s="122"/>
      <c r="E596" s="122"/>
      <c r="F596" s="122"/>
      <c r="G596" s="122"/>
      <c r="H596" s="122"/>
      <c r="I596" s="122"/>
      <c r="J596" s="122"/>
    </row>
    <row r="597" spans="1:10" x14ac:dyDescent="0.2">
      <c r="A597" s="122"/>
      <c r="B597" s="122"/>
      <c r="C597" s="122"/>
      <c r="D597" s="122"/>
      <c r="E597" s="122"/>
      <c r="F597" s="122"/>
      <c r="G597" s="122"/>
      <c r="H597" s="122"/>
      <c r="I597" s="122"/>
      <c r="J597" s="122"/>
    </row>
    <row r="598" spans="1:10" x14ac:dyDescent="0.2">
      <c r="A598" s="122"/>
      <c r="B598" s="122"/>
      <c r="C598" s="122"/>
      <c r="D598" s="122"/>
      <c r="E598" s="122"/>
      <c r="F598" s="122"/>
      <c r="G598" s="122"/>
      <c r="H598" s="122"/>
      <c r="I598" s="122"/>
      <c r="J598" s="122"/>
    </row>
    <row r="599" spans="1:10" x14ac:dyDescent="0.2">
      <c r="A599" s="122"/>
      <c r="B599" s="122"/>
      <c r="C599" s="122"/>
      <c r="D599" s="122"/>
      <c r="E599" s="122"/>
      <c r="F599" s="122"/>
      <c r="G599" s="122"/>
      <c r="H599" s="122"/>
      <c r="I599" s="122"/>
      <c r="J599" s="122"/>
    </row>
    <row r="600" spans="1:10" x14ac:dyDescent="0.2">
      <c r="A600" s="122"/>
      <c r="B600" s="122"/>
      <c r="C600" s="122"/>
      <c r="D600" s="122"/>
      <c r="E600" s="122"/>
      <c r="F600" s="122"/>
      <c r="G600" s="122"/>
      <c r="H600" s="122"/>
      <c r="I600" s="122"/>
      <c r="J600" s="122"/>
    </row>
    <row r="601" spans="1:10" x14ac:dyDescent="0.2">
      <c r="A601" s="122"/>
      <c r="B601" s="122"/>
      <c r="C601" s="122"/>
      <c r="D601" s="122"/>
      <c r="E601" s="122"/>
      <c r="F601" s="122"/>
      <c r="G601" s="122"/>
      <c r="H601" s="122"/>
      <c r="I601" s="122"/>
      <c r="J601" s="122"/>
    </row>
    <row r="602" spans="1:10" x14ac:dyDescent="0.2">
      <c r="A602" s="122"/>
      <c r="B602" s="122"/>
      <c r="C602" s="122"/>
      <c r="D602" s="122"/>
      <c r="E602" s="122"/>
      <c r="F602" s="122"/>
      <c r="G602" s="122"/>
      <c r="H602" s="122"/>
      <c r="I602" s="122"/>
      <c r="J602" s="122"/>
    </row>
    <row r="603" spans="1:10" x14ac:dyDescent="0.2">
      <c r="A603" s="122"/>
      <c r="B603" s="122"/>
      <c r="C603" s="122"/>
      <c r="D603" s="122"/>
      <c r="E603" s="122"/>
      <c r="F603" s="122"/>
      <c r="G603" s="122"/>
      <c r="H603" s="122"/>
      <c r="I603" s="122"/>
      <c r="J603" s="122"/>
    </row>
    <row r="604" spans="1:10" x14ac:dyDescent="0.2">
      <c r="A604" s="122"/>
      <c r="B604" s="122"/>
      <c r="C604" s="122"/>
      <c r="D604" s="122"/>
      <c r="E604" s="122"/>
      <c r="F604" s="122"/>
      <c r="G604" s="122"/>
      <c r="H604" s="122"/>
      <c r="I604" s="122"/>
      <c r="J604" s="122"/>
    </row>
    <row r="605" spans="1:10" x14ac:dyDescent="0.2">
      <c r="A605" s="122"/>
      <c r="B605" s="122"/>
      <c r="C605" s="122"/>
      <c r="D605" s="122"/>
      <c r="E605" s="122"/>
      <c r="F605" s="122"/>
      <c r="G605" s="122"/>
      <c r="H605" s="122"/>
      <c r="I605" s="122"/>
      <c r="J605" s="122"/>
    </row>
    <row r="606" spans="1:10" x14ac:dyDescent="0.2">
      <c r="A606" s="122"/>
      <c r="B606" s="122"/>
      <c r="C606" s="122"/>
      <c r="D606" s="122"/>
      <c r="E606" s="122"/>
      <c r="F606" s="122"/>
      <c r="G606" s="122"/>
      <c r="H606" s="122"/>
      <c r="I606" s="122"/>
      <c r="J606" s="122"/>
    </row>
    <row r="607" spans="1:10" x14ac:dyDescent="0.2">
      <c r="A607" s="122"/>
      <c r="B607" s="122"/>
      <c r="C607" s="122"/>
      <c r="D607" s="122"/>
      <c r="E607" s="122"/>
      <c r="F607" s="122"/>
      <c r="G607" s="122"/>
      <c r="H607" s="122"/>
      <c r="I607" s="122"/>
      <c r="J607" s="122"/>
    </row>
    <row r="608" spans="1:10" x14ac:dyDescent="0.2">
      <c r="A608" s="122"/>
      <c r="B608" s="122"/>
      <c r="C608" s="122"/>
      <c r="D608" s="122"/>
      <c r="E608" s="122"/>
      <c r="F608" s="122"/>
      <c r="G608" s="122"/>
      <c r="H608" s="122"/>
      <c r="I608" s="122"/>
      <c r="J608" s="122"/>
    </row>
    <row r="609" spans="1:10" x14ac:dyDescent="0.2">
      <c r="A609" s="122"/>
      <c r="B609" s="122"/>
      <c r="C609" s="122"/>
      <c r="D609" s="122"/>
      <c r="E609" s="122"/>
      <c r="F609" s="122"/>
      <c r="G609" s="122"/>
      <c r="H609" s="122"/>
      <c r="I609" s="122"/>
      <c r="J609" s="122"/>
    </row>
    <row r="610" spans="1:10" x14ac:dyDescent="0.2">
      <c r="A610" s="122"/>
      <c r="B610" s="122"/>
      <c r="C610" s="122"/>
      <c r="D610" s="122"/>
      <c r="E610" s="122"/>
      <c r="F610" s="122"/>
      <c r="G610" s="122"/>
      <c r="H610" s="122"/>
      <c r="I610" s="122"/>
      <c r="J610" s="122"/>
    </row>
    <row r="611" spans="1:10" x14ac:dyDescent="0.2">
      <c r="A611" s="122"/>
      <c r="B611" s="122"/>
      <c r="C611" s="122"/>
      <c r="D611" s="122"/>
      <c r="E611" s="122"/>
      <c r="F611" s="122"/>
      <c r="G611" s="122"/>
      <c r="H611" s="122"/>
      <c r="I611" s="122"/>
      <c r="J611" s="122"/>
    </row>
    <row r="612" spans="1:10" x14ac:dyDescent="0.2">
      <c r="A612" s="122"/>
      <c r="B612" s="122"/>
      <c r="C612" s="122"/>
      <c r="D612" s="122"/>
      <c r="E612" s="122"/>
      <c r="F612" s="122"/>
      <c r="G612" s="122"/>
      <c r="H612" s="122"/>
      <c r="I612" s="122"/>
      <c r="J612" s="122"/>
    </row>
    <row r="613" spans="1:10" x14ac:dyDescent="0.2">
      <c r="A613" s="122"/>
      <c r="B613" s="122"/>
      <c r="C613" s="122"/>
      <c r="D613" s="122"/>
      <c r="E613" s="122"/>
      <c r="F613" s="122"/>
      <c r="G613" s="122"/>
      <c r="H613" s="122"/>
      <c r="I613" s="122"/>
      <c r="J613" s="122"/>
    </row>
    <row r="614" spans="1:10" x14ac:dyDescent="0.2">
      <c r="A614" s="122"/>
      <c r="B614" s="122"/>
      <c r="C614" s="122"/>
      <c r="D614" s="122"/>
      <c r="E614" s="122"/>
      <c r="F614" s="122"/>
      <c r="G614" s="122"/>
      <c r="H614" s="122"/>
      <c r="I614" s="122"/>
      <c r="J614" s="122"/>
    </row>
    <row r="615" spans="1:10" x14ac:dyDescent="0.2">
      <c r="A615" s="122"/>
      <c r="B615" s="122"/>
      <c r="C615" s="122"/>
      <c r="D615" s="122"/>
      <c r="E615" s="122"/>
      <c r="F615" s="122"/>
      <c r="G615" s="122"/>
      <c r="H615" s="122"/>
      <c r="I615" s="122"/>
      <c r="J615" s="122"/>
    </row>
    <row r="616" spans="1:10" x14ac:dyDescent="0.2">
      <c r="A616" s="122"/>
      <c r="B616" s="122"/>
      <c r="C616" s="122"/>
      <c r="D616" s="122"/>
      <c r="E616" s="122"/>
      <c r="F616" s="122"/>
      <c r="G616" s="122"/>
      <c r="H616" s="122"/>
      <c r="I616" s="122"/>
      <c r="J616" s="122"/>
    </row>
    <row r="617" spans="1:10" x14ac:dyDescent="0.2">
      <c r="A617" s="122"/>
      <c r="B617" s="122"/>
      <c r="C617" s="122"/>
      <c r="D617" s="122"/>
      <c r="E617" s="122"/>
      <c r="F617" s="122"/>
      <c r="G617" s="122"/>
      <c r="H617" s="122"/>
      <c r="I617" s="122"/>
      <c r="J617" s="122"/>
    </row>
    <row r="618" spans="1:10" x14ac:dyDescent="0.2">
      <c r="A618" s="122"/>
      <c r="B618" s="122"/>
      <c r="C618" s="122"/>
      <c r="D618" s="122"/>
      <c r="E618" s="122"/>
      <c r="F618" s="122"/>
      <c r="G618" s="122"/>
      <c r="H618" s="122"/>
      <c r="I618" s="122"/>
      <c r="J618" s="122"/>
    </row>
    <row r="619" spans="1:10" x14ac:dyDescent="0.2">
      <c r="A619" s="122"/>
      <c r="B619" s="122"/>
      <c r="C619" s="122"/>
      <c r="D619" s="122"/>
      <c r="E619" s="122"/>
      <c r="F619" s="122"/>
      <c r="G619" s="122"/>
      <c r="H619" s="122"/>
      <c r="I619" s="122"/>
      <c r="J619" s="122"/>
    </row>
    <row r="620" spans="1:10" x14ac:dyDescent="0.2">
      <c r="A620" s="122"/>
      <c r="B620" s="122"/>
      <c r="C620" s="122"/>
      <c r="D620" s="122"/>
      <c r="E620" s="122"/>
      <c r="F620" s="122"/>
      <c r="G620" s="122"/>
      <c r="H620" s="122"/>
      <c r="I620" s="122"/>
      <c r="J620" s="122"/>
    </row>
    <row r="621" spans="1:10" x14ac:dyDescent="0.2">
      <c r="A621" s="122"/>
      <c r="B621" s="122"/>
      <c r="C621" s="122"/>
      <c r="D621" s="122"/>
      <c r="E621" s="122"/>
      <c r="F621" s="122"/>
      <c r="G621" s="122"/>
      <c r="H621" s="122"/>
      <c r="I621" s="122"/>
      <c r="J621" s="122"/>
    </row>
    <row r="622" spans="1:10" x14ac:dyDescent="0.2">
      <c r="A622" s="122"/>
      <c r="B622" s="122"/>
      <c r="C622" s="122"/>
      <c r="D622" s="122"/>
      <c r="E622" s="122"/>
      <c r="F622" s="122"/>
      <c r="G622" s="122"/>
      <c r="H622" s="122"/>
      <c r="I622" s="122"/>
      <c r="J622" s="122"/>
    </row>
    <row r="623" spans="1:10" x14ac:dyDescent="0.2">
      <c r="A623" s="122"/>
      <c r="B623" s="122"/>
      <c r="C623" s="122"/>
      <c r="D623" s="122"/>
      <c r="E623" s="122"/>
      <c r="F623" s="122"/>
      <c r="G623" s="122"/>
      <c r="H623" s="122"/>
      <c r="I623" s="122"/>
      <c r="J623" s="122"/>
    </row>
    <row r="624" spans="1:10" x14ac:dyDescent="0.2">
      <c r="A624" s="122"/>
      <c r="B624" s="122"/>
      <c r="C624" s="122"/>
      <c r="D624" s="122"/>
      <c r="E624" s="122"/>
      <c r="F624" s="122"/>
      <c r="G624" s="122"/>
      <c r="H624" s="122"/>
      <c r="I624" s="122"/>
      <c r="J624" s="122"/>
    </row>
    <row r="625" spans="1:10" x14ac:dyDescent="0.2">
      <c r="A625" s="122"/>
      <c r="B625" s="122"/>
      <c r="C625" s="122"/>
      <c r="D625" s="122"/>
      <c r="E625" s="122"/>
      <c r="F625" s="122"/>
      <c r="G625" s="122"/>
      <c r="H625" s="122"/>
      <c r="I625" s="122"/>
      <c r="J625" s="122"/>
    </row>
    <row r="626" spans="1:10" x14ac:dyDescent="0.2">
      <c r="A626" s="122"/>
      <c r="B626" s="122"/>
      <c r="C626" s="122"/>
      <c r="D626" s="122"/>
      <c r="E626" s="122"/>
      <c r="F626" s="122"/>
      <c r="G626" s="122"/>
      <c r="H626" s="122"/>
      <c r="I626" s="122"/>
      <c r="J626" s="122"/>
    </row>
    <row r="627" spans="1:10" x14ac:dyDescent="0.2">
      <c r="A627" s="122"/>
      <c r="B627" s="122"/>
      <c r="C627" s="122"/>
      <c r="D627" s="122"/>
      <c r="E627" s="122"/>
      <c r="F627" s="122"/>
      <c r="G627" s="122"/>
      <c r="H627" s="122"/>
      <c r="I627" s="122"/>
      <c r="J627" s="122"/>
    </row>
    <row r="628" spans="1:10" x14ac:dyDescent="0.2">
      <c r="A628" s="122"/>
      <c r="B628" s="122"/>
      <c r="C628" s="122"/>
      <c r="D628" s="122"/>
      <c r="E628" s="122"/>
      <c r="F628" s="122"/>
      <c r="G628" s="122"/>
      <c r="H628" s="122"/>
      <c r="I628" s="122"/>
      <c r="J628" s="122"/>
    </row>
    <row r="629" spans="1:10" x14ac:dyDescent="0.2">
      <c r="A629" s="122"/>
      <c r="B629" s="122"/>
      <c r="C629" s="122"/>
      <c r="D629" s="122"/>
      <c r="E629" s="122"/>
      <c r="F629" s="122"/>
      <c r="G629" s="122"/>
      <c r="H629" s="122"/>
      <c r="I629" s="122"/>
      <c r="J629" s="122"/>
    </row>
    <row r="630" spans="1:10" x14ac:dyDescent="0.2">
      <c r="A630" s="122"/>
      <c r="B630" s="122"/>
      <c r="C630" s="122"/>
      <c r="D630" s="122"/>
      <c r="E630" s="122"/>
      <c r="F630" s="122"/>
      <c r="G630" s="122"/>
      <c r="H630" s="122"/>
      <c r="I630" s="122"/>
      <c r="J630" s="122"/>
    </row>
    <row r="631" spans="1:10" x14ac:dyDescent="0.2">
      <c r="A631" s="122"/>
      <c r="B631" s="122"/>
      <c r="C631" s="122"/>
      <c r="D631" s="122"/>
      <c r="E631" s="122"/>
      <c r="F631" s="122"/>
      <c r="G631" s="122"/>
      <c r="H631" s="122"/>
      <c r="I631" s="122"/>
      <c r="J631" s="122"/>
    </row>
    <row r="632" spans="1:10" x14ac:dyDescent="0.2">
      <c r="A632" s="122"/>
      <c r="B632" s="122"/>
      <c r="C632" s="122"/>
      <c r="D632" s="122"/>
      <c r="E632" s="122"/>
      <c r="F632" s="122"/>
      <c r="G632" s="122"/>
      <c r="H632" s="122"/>
      <c r="I632" s="122"/>
      <c r="J632" s="122"/>
    </row>
    <row r="633" spans="1:10" x14ac:dyDescent="0.2">
      <c r="A633" s="122"/>
      <c r="B633" s="122"/>
      <c r="C633" s="122"/>
      <c r="D633" s="122"/>
      <c r="E633" s="122"/>
      <c r="F633" s="122"/>
      <c r="G633" s="122"/>
      <c r="H633" s="122"/>
      <c r="I633" s="122"/>
      <c r="J633" s="122"/>
    </row>
    <row r="634" spans="1:10" x14ac:dyDescent="0.2">
      <c r="A634" s="122"/>
      <c r="B634" s="122"/>
      <c r="C634" s="122"/>
      <c r="D634" s="122"/>
      <c r="E634" s="122"/>
      <c r="F634" s="122"/>
      <c r="G634" s="122"/>
      <c r="H634" s="122"/>
      <c r="I634" s="122"/>
      <c r="J634" s="122"/>
    </row>
    <row r="635" spans="1:10" x14ac:dyDescent="0.2">
      <c r="A635" s="122"/>
      <c r="B635" s="122"/>
      <c r="C635" s="122"/>
      <c r="D635" s="122"/>
      <c r="E635" s="122"/>
      <c r="F635" s="122"/>
      <c r="G635" s="122"/>
      <c r="H635" s="122"/>
      <c r="I635" s="122"/>
      <c r="J635" s="122"/>
    </row>
    <row r="636" spans="1:10" x14ac:dyDescent="0.2">
      <c r="A636" s="122"/>
      <c r="B636" s="122"/>
      <c r="C636" s="122"/>
      <c r="D636" s="122"/>
      <c r="E636" s="122"/>
      <c r="F636" s="122"/>
      <c r="G636" s="122"/>
      <c r="H636" s="122"/>
      <c r="I636" s="122"/>
      <c r="J636" s="122"/>
    </row>
    <row r="637" spans="1:10" x14ac:dyDescent="0.2">
      <c r="A637" s="122"/>
      <c r="B637" s="122"/>
      <c r="C637" s="122"/>
      <c r="D637" s="122"/>
      <c r="E637" s="122"/>
      <c r="F637" s="122"/>
      <c r="G637" s="122"/>
      <c r="H637" s="122"/>
      <c r="I637" s="122"/>
      <c r="J637" s="122"/>
    </row>
    <row r="638" spans="1:10" x14ac:dyDescent="0.2">
      <c r="A638" s="122"/>
      <c r="B638" s="122"/>
      <c r="C638" s="122"/>
      <c r="D638" s="122"/>
      <c r="E638" s="122"/>
      <c r="F638" s="122"/>
      <c r="G638" s="122"/>
      <c r="H638" s="122"/>
      <c r="I638" s="122"/>
      <c r="J638" s="122"/>
    </row>
    <row r="639" spans="1:10" x14ac:dyDescent="0.2">
      <c r="A639" s="122"/>
      <c r="B639" s="122"/>
      <c r="C639" s="122"/>
      <c r="D639" s="122"/>
      <c r="E639" s="122"/>
      <c r="F639" s="122"/>
      <c r="G639" s="122"/>
      <c r="H639" s="122"/>
      <c r="I639" s="122"/>
      <c r="J639" s="122"/>
    </row>
    <row r="640" spans="1:10" x14ac:dyDescent="0.2">
      <c r="A640" s="122"/>
      <c r="B640" s="122"/>
      <c r="C640" s="122"/>
      <c r="D640" s="122"/>
      <c r="E640" s="122"/>
      <c r="F640" s="122"/>
      <c r="G640" s="122"/>
      <c r="H640" s="122"/>
      <c r="I640" s="122"/>
      <c r="J640" s="122"/>
    </row>
    <row r="641" spans="1:10" x14ac:dyDescent="0.2">
      <c r="A641" s="122"/>
      <c r="B641" s="122"/>
      <c r="C641" s="122"/>
      <c r="D641" s="122"/>
      <c r="E641" s="122"/>
      <c r="F641" s="122"/>
      <c r="G641" s="122"/>
      <c r="H641" s="122"/>
      <c r="I641" s="122"/>
      <c r="J641" s="122"/>
    </row>
    <row r="642" spans="1:10" x14ac:dyDescent="0.2">
      <c r="A642" s="122"/>
      <c r="B642" s="122"/>
      <c r="C642" s="122"/>
      <c r="D642" s="122"/>
      <c r="E642" s="122"/>
      <c r="F642" s="122"/>
      <c r="G642" s="122"/>
      <c r="H642" s="122"/>
      <c r="I642" s="122"/>
      <c r="J642" s="122"/>
    </row>
    <row r="643" spans="1:10" x14ac:dyDescent="0.2">
      <c r="A643" s="122"/>
      <c r="B643" s="122"/>
      <c r="C643" s="122"/>
      <c r="D643" s="122"/>
      <c r="E643" s="122"/>
      <c r="F643" s="122"/>
      <c r="G643" s="122"/>
      <c r="H643" s="122"/>
      <c r="I643" s="122"/>
      <c r="J643" s="122"/>
    </row>
    <row r="644" spans="1:10" x14ac:dyDescent="0.2">
      <c r="A644" s="122"/>
      <c r="B644" s="122"/>
      <c r="C644" s="122"/>
      <c r="D644" s="122"/>
      <c r="E644" s="122"/>
      <c r="F644" s="122"/>
      <c r="G644" s="122"/>
      <c r="H644" s="122"/>
      <c r="I644" s="122"/>
      <c r="J644" s="122"/>
    </row>
    <row r="645" spans="1:10" x14ac:dyDescent="0.2">
      <c r="A645" s="122"/>
      <c r="B645" s="122"/>
      <c r="C645" s="122"/>
      <c r="D645" s="122"/>
      <c r="E645" s="122"/>
      <c r="F645" s="122"/>
      <c r="G645" s="122"/>
      <c r="H645" s="122"/>
      <c r="I645" s="122"/>
      <c r="J645" s="122"/>
    </row>
    <row r="646" spans="1:10" x14ac:dyDescent="0.2">
      <c r="A646" s="122"/>
      <c r="B646" s="122"/>
      <c r="C646" s="122"/>
      <c r="D646" s="122"/>
      <c r="E646" s="122"/>
      <c r="F646" s="122"/>
      <c r="G646" s="122"/>
      <c r="H646" s="122"/>
      <c r="I646" s="122"/>
      <c r="J646" s="122"/>
    </row>
    <row r="647" spans="1:10" x14ac:dyDescent="0.2">
      <c r="A647" s="122"/>
      <c r="B647" s="122"/>
      <c r="C647" s="122"/>
      <c r="D647" s="122"/>
      <c r="E647" s="122"/>
      <c r="F647" s="122"/>
      <c r="G647" s="122"/>
      <c r="H647" s="122"/>
      <c r="I647" s="122"/>
      <c r="J647" s="122"/>
    </row>
    <row r="648" spans="1:10" x14ac:dyDescent="0.2">
      <c r="A648" s="122"/>
      <c r="B648" s="122"/>
      <c r="C648" s="122"/>
      <c r="D648" s="122"/>
      <c r="E648" s="122"/>
      <c r="F648" s="122"/>
      <c r="G648" s="122"/>
      <c r="H648" s="122"/>
      <c r="I648" s="122"/>
      <c r="J648" s="122"/>
    </row>
    <row r="649" spans="1:10" x14ac:dyDescent="0.2">
      <c r="A649" s="122"/>
      <c r="B649" s="122"/>
      <c r="C649" s="122"/>
      <c r="D649" s="122"/>
      <c r="E649" s="122"/>
      <c r="F649" s="122"/>
      <c r="G649" s="122"/>
      <c r="H649" s="122"/>
      <c r="I649" s="122"/>
      <c r="J649" s="122"/>
    </row>
    <row r="650" spans="1:10" x14ac:dyDescent="0.2">
      <c r="A650" s="122"/>
      <c r="B650" s="122"/>
      <c r="C650" s="122"/>
      <c r="D650" s="122"/>
      <c r="E650" s="122"/>
      <c r="F650" s="122"/>
      <c r="G650" s="122"/>
      <c r="H650" s="122"/>
      <c r="I650" s="122"/>
      <c r="J650" s="122"/>
    </row>
    <row r="651" spans="1:10" x14ac:dyDescent="0.2">
      <c r="A651" s="122"/>
      <c r="B651" s="122"/>
      <c r="C651" s="122"/>
      <c r="D651" s="122"/>
      <c r="E651" s="122"/>
      <c r="F651" s="122"/>
      <c r="G651" s="122"/>
      <c r="H651" s="122"/>
      <c r="I651" s="122"/>
      <c r="J651" s="122"/>
    </row>
    <row r="652" spans="1:10" x14ac:dyDescent="0.2">
      <c r="A652" s="122"/>
      <c r="B652" s="122"/>
      <c r="C652" s="122"/>
      <c r="D652" s="122"/>
      <c r="E652" s="122"/>
      <c r="F652" s="122"/>
      <c r="G652" s="122"/>
      <c r="H652" s="122"/>
      <c r="I652" s="122"/>
      <c r="J652" s="122"/>
    </row>
    <row r="653" spans="1:10" x14ac:dyDescent="0.2">
      <c r="A653" s="122"/>
      <c r="B653" s="122"/>
      <c r="C653" s="122"/>
      <c r="D653" s="122"/>
      <c r="E653" s="122"/>
      <c r="F653" s="122"/>
      <c r="G653" s="122"/>
      <c r="H653" s="122"/>
      <c r="I653" s="122"/>
      <c r="J653" s="122"/>
    </row>
    <row r="654" spans="1:10" x14ac:dyDescent="0.2">
      <c r="A654" s="122"/>
      <c r="B654" s="122"/>
      <c r="C654" s="122"/>
      <c r="D654" s="122"/>
      <c r="E654" s="122"/>
      <c r="F654" s="122"/>
      <c r="G654" s="122"/>
      <c r="H654" s="122"/>
      <c r="I654" s="122"/>
      <c r="J654" s="122"/>
    </row>
    <row r="655" spans="1:10" x14ac:dyDescent="0.2">
      <c r="A655" s="122"/>
      <c r="B655" s="122"/>
      <c r="C655" s="122"/>
      <c r="D655" s="122"/>
      <c r="E655" s="122"/>
      <c r="F655" s="122"/>
      <c r="G655" s="122"/>
      <c r="H655" s="122"/>
      <c r="I655" s="122"/>
      <c r="J655" s="122"/>
    </row>
    <row r="656" spans="1:10" x14ac:dyDescent="0.2">
      <c r="A656" s="122"/>
      <c r="B656" s="122"/>
      <c r="C656" s="122"/>
      <c r="D656" s="122"/>
      <c r="E656" s="122"/>
      <c r="F656" s="122"/>
      <c r="G656" s="122"/>
      <c r="H656" s="122"/>
      <c r="I656" s="122"/>
      <c r="J656" s="122"/>
    </row>
    <row r="657" spans="1:10" x14ac:dyDescent="0.2">
      <c r="A657" s="122"/>
      <c r="B657" s="122"/>
      <c r="C657" s="122"/>
      <c r="D657" s="122"/>
      <c r="E657" s="122"/>
      <c r="F657" s="122"/>
      <c r="G657" s="122"/>
      <c r="H657" s="122"/>
      <c r="I657" s="122"/>
      <c r="J657" s="122"/>
    </row>
    <row r="658" spans="1:10" x14ac:dyDescent="0.2">
      <c r="A658" s="122"/>
      <c r="B658" s="122"/>
      <c r="C658" s="122"/>
      <c r="D658" s="122"/>
      <c r="E658" s="122"/>
      <c r="F658" s="122"/>
      <c r="G658" s="122"/>
      <c r="H658" s="122"/>
      <c r="I658" s="122"/>
      <c r="J658" s="122"/>
    </row>
    <row r="659" spans="1:10" x14ac:dyDescent="0.2">
      <c r="A659" s="122"/>
      <c r="B659" s="122"/>
      <c r="C659" s="122"/>
      <c r="D659" s="122"/>
      <c r="E659" s="122"/>
      <c r="F659" s="122"/>
      <c r="G659" s="122"/>
      <c r="H659" s="122"/>
      <c r="I659" s="122"/>
      <c r="J659" s="122"/>
    </row>
    <row r="660" spans="1:10" x14ac:dyDescent="0.2">
      <c r="A660" s="122"/>
      <c r="B660" s="122"/>
      <c r="C660" s="122"/>
      <c r="D660" s="122"/>
      <c r="E660" s="122"/>
      <c r="F660" s="122"/>
      <c r="G660" s="122"/>
      <c r="H660" s="122"/>
      <c r="I660" s="122"/>
      <c r="J660" s="122"/>
    </row>
    <row r="661" spans="1:10" x14ac:dyDescent="0.2">
      <c r="A661" s="122"/>
      <c r="B661" s="122"/>
      <c r="C661" s="122"/>
      <c r="D661" s="122"/>
      <c r="E661" s="122"/>
      <c r="F661" s="122"/>
      <c r="G661" s="122"/>
      <c r="H661" s="122"/>
      <c r="I661" s="122"/>
      <c r="J661" s="122"/>
    </row>
    <row r="662" spans="1:10" x14ac:dyDescent="0.2">
      <c r="A662" s="122"/>
      <c r="B662" s="122"/>
      <c r="C662" s="122"/>
      <c r="D662" s="122"/>
      <c r="E662" s="122"/>
      <c r="F662" s="122"/>
      <c r="G662" s="122"/>
      <c r="H662" s="122"/>
      <c r="I662" s="122"/>
      <c r="J662" s="122"/>
    </row>
    <row r="663" spans="1:10" x14ac:dyDescent="0.2">
      <c r="A663" s="122"/>
      <c r="B663" s="122"/>
      <c r="C663" s="122"/>
      <c r="D663" s="122"/>
      <c r="E663" s="122"/>
      <c r="F663" s="122"/>
      <c r="G663" s="122"/>
      <c r="H663" s="122"/>
      <c r="I663" s="122"/>
      <c r="J663" s="122"/>
    </row>
    <row r="664" spans="1:10" x14ac:dyDescent="0.2">
      <c r="A664" s="122"/>
      <c r="B664" s="122"/>
      <c r="C664" s="122"/>
      <c r="D664" s="122"/>
      <c r="E664" s="122"/>
      <c r="F664" s="122"/>
      <c r="G664" s="122"/>
      <c r="H664" s="122"/>
      <c r="I664" s="122"/>
      <c r="J664" s="122"/>
    </row>
    <row r="665" spans="1:10" x14ac:dyDescent="0.2">
      <c r="A665" s="122"/>
      <c r="B665" s="122"/>
      <c r="C665" s="122"/>
      <c r="D665" s="122"/>
      <c r="E665" s="122"/>
      <c r="F665" s="122"/>
      <c r="G665" s="122"/>
      <c r="H665" s="122"/>
      <c r="I665" s="122"/>
      <c r="J665" s="122"/>
    </row>
    <row r="666" spans="1:10" x14ac:dyDescent="0.2">
      <c r="A666" s="122"/>
      <c r="B666" s="122"/>
      <c r="C666" s="122"/>
      <c r="D666" s="122"/>
      <c r="E666" s="122"/>
      <c r="F666" s="122"/>
      <c r="G666" s="122"/>
      <c r="H666" s="122"/>
      <c r="I666" s="122"/>
      <c r="J666" s="122"/>
    </row>
    <row r="667" spans="1:10" x14ac:dyDescent="0.2">
      <c r="A667" s="122"/>
      <c r="B667" s="122"/>
      <c r="C667" s="122"/>
      <c r="D667" s="122"/>
      <c r="E667" s="122"/>
      <c r="F667" s="122"/>
      <c r="G667" s="122"/>
      <c r="H667" s="122"/>
      <c r="I667" s="122"/>
      <c r="J667" s="122"/>
    </row>
    <row r="668" spans="1:10" x14ac:dyDescent="0.2">
      <c r="A668" s="122"/>
      <c r="B668" s="122"/>
      <c r="C668" s="122"/>
      <c r="D668" s="122"/>
      <c r="E668" s="122"/>
      <c r="F668" s="122"/>
      <c r="G668" s="122"/>
      <c r="H668" s="122"/>
      <c r="I668" s="122"/>
      <c r="J668" s="122"/>
    </row>
    <row r="669" spans="1:10" x14ac:dyDescent="0.2">
      <c r="A669" s="122"/>
      <c r="B669" s="122"/>
      <c r="C669" s="122"/>
      <c r="D669" s="122"/>
      <c r="E669" s="122"/>
      <c r="F669" s="122"/>
      <c r="G669" s="122"/>
      <c r="H669" s="122"/>
      <c r="I669" s="122"/>
      <c r="J669" s="122"/>
    </row>
    <row r="670" spans="1:10" x14ac:dyDescent="0.2">
      <c r="A670" s="122"/>
      <c r="B670" s="122"/>
      <c r="C670" s="122"/>
      <c r="D670" s="122"/>
      <c r="E670" s="122"/>
      <c r="F670" s="122"/>
      <c r="G670" s="122"/>
      <c r="H670" s="122"/>
      <c r="I670" s="122"/>
      <c r="J670" s="122"/>
    </row>
    <row r="671" spans="1:10" x14ac:dyDescent="0.2">
      <c r="A671" s="122"/>
      <c r="B671" s="122"/>
      <c r="C671" s="122"/>
      <c r="D671" s="122"/>
      <c r="E671" s="122"/>
      <c r="F671" s="122"/>
      <c r="G671" s="122"/>
      <c r="H671" s="122"/>
      <c r="I671" s="122"/>
      <c r="J671" s="122"/>
    </row>
    <row r="672" spans="1:10" x14ac:dyDescent="0.2">
      <c r="A672" s="122"/>
      <c r="B672" s="122"/>
      <c r="C672" s="122"/>
      <c r="D672" s="122"/>
      <c r="E672" s="122"/>
      <c r="F672" s="122"/>
      <c r="G672" s="122"/>
      <c r="H672" s="122"/>
      <c r="I672" s="122"/>
      <c r="J672" s="122"/>
    </row>
    <row r="673" spans="1:10" x14ac:dyDescent="0.2">
      <c r="A673" s="122"/>
      <c r="B673" s="122"/>
      <c r="C673" s="122"/>
      <c r="D673" s="122"/>
      <c r="E673" s="122"/>
      <c r="F673" s="122"/>
      <c r="G673" s="122"/>
      <c r="H673" s="122"/>
      <c r="I673" s="122"/>
      <c r="J673" s="122"/>
    </row>
    <row r="674" spans="1:10" x14ac:dyDescent="0.2">
      <c r="A674" s="122"/>
      <c r="B674" s="122"/>
      <c r="C674" s="122"/>
      <c r="D674" s="122"/>
      <c r="E674" s="122"/>
      <c r="F674" s="122"/>
      <c r="G674" s="122"/>
      <c r="H674" s="122"/>
      <c r="I674" s="122"/>
      <c r="J674" s="122"/>
    </row>
    <row r="675" spans="1:10" x14ac:dyDescent="0.2">
      <c r="A675" s="122"/>
      <c r="B675" s="122"/>
      <c r="C675" s="122"/>
      <c r="D675" s="122"/>
      <c r="E675" s="122"/>
      <c r="F675" s="122"/>
      <c r="G675" s="122"/>
      <c r="H675" s="122"/>
      <c r="I675" s="122"/>
      <c r="J675" s="122"/>
    </row>
    <row r="676" spans="1:10" x14ac:dyDescent="0.2">
      <c r="A676" s="122"/>
      <c r="B676" s="122"/>
      <c r="C676" s="122"/>
      <c r="D676" s="122"/>
      <c r="E676" s="122"/>
      <c r="F676" s="122"/>
      <c r="G676" s="122"/>
      <c r="H676" s="122"/>
      <c r="I676" s="122"/>
      <c r="J676" s="122"/>
    </row>
    <row r="677" spans="1:10" x14ac:dyDescent="0.2">
      <c r="A677" s="122"/>
      <c r="B677" s="122"/>
      <c r="C677" s="122"/>
      <c r="D677" s="122"/>
      <c r="E677" s="122"/>
      <c r="F677" s="122"/>
      <c r="G677" s="122"/>
      <c r="H677" s="122"/>
      <c r="I677" s="122"/>
      <c r="J677" s="122"/>
    </row>
    <row r="678" spans="1:10" x14ac:dyDescent="0.2">
      <c r="A678" s="122"/>
      <c r="B678" s="122"/>
      <c r="C678" s="122"/>
      <c r="D678" s="122"/>
      <c r="E678" s="122"/>
      <c r="F678" s="122"/>
      <c r="G678" s="122"/>
      <c r="H678" s="122"/>
      <c r="I678" s="122"/>
      <c r="J678" s="122"/>
    </row>
    <row r="679" spans="1:10" x14ac:dyDescent="0.2">
      <c r="A679" s="122"/>
      <c r="B679" s="122"/>
      <c r="C679" s="122"/>
      <c r="D679" s="122"/>
      <c r="E679" s="122"/>
      <c r="F679" s="122"/>
      <c r="G679" s="122"/>
      <c r="H679" s="122"/>
      <c r="I679" s="122"/>
      <c r="J679" s="122"/>
    </row>
    <row r="680" spans="1:10" x14ac:dyDescent="0.2">
      <c r="A680" s="122"/>
      <c r="B680" s="122"/>
      <c r="C680" s="122"/>
      <c r="D680" s="122"/>
      <c r="E680" s="122"/>
      <c r="F680" s="122"/>
      <c r="G680" s="122"/>
      <c r="H680" s="122"/>
      <c r="I680" s="122"/>
      <c r="J680" s="122"/>
    </row>
    <row r="681" spans="1:10" x14ac:dyDescent="0.2">
      <c r="A681" s="122"/>
      <c r="B681" s="122"/>
      <c r="C681" s="122"/>
      <c r="D681" s="122"/>
      <c r="E681" s="122"/>
      <c r="F681" s="122"/>
      <c r="G681" s="122"/>
      <c r="H681" s="122"/>
      <c r="I681" s="122"/>
      <c r="J681" s="122"/>
    </row>
    <row r="682" spans="1:10" x14ac:dyDescent="0.2">
      <c r="A682" s="122"/>
      <c r="B682" s="122"/>
      <c r="C682" s="122"/>
      <c r="D682" s="122"/>
      <c r="E682" s="122"/>
      <c r="F682" s="122"/>
      <c r="G682" s="122"/>
      <c r="H682" s="122"/>
      <c r="I682" s="122"/>
      <c r="J682" s="122"/>
    </row>
    <row r="683" spans="1:10" x14ac:dyDescent="0.2">
      <c r="A683" s="122"/>
      <c r="B683" s="122"/>
      <c r="C683" s="122"/>
      <c r="D683" s="122"/>
      <c r="E683" s="122"/>
      <c r="F683" s="122"/>
      <c r="G683" s="122"/>
      <c r="H683" s="122"/>
      <c r="I683" s="122"/>
      <c r="J683" s="122"/>
    </row>
    <row r="684" spans="1:10" x14ac:dyDescent="0.2">
      <c r="A684" s="122"/>
      <c r="B684" s="122"/>
      <c r="C684" s="122"/>
      <c r="D684" s="122"/>
      <c r="E684" s="122"/>
      <c r="F684" s="122"/>
      <c r="G684" s="122"/>
      <c r="H684" s="122"/>
      <c r="I684" s="122"/>
      <c r="J684" s="122"/>
    </row>
    <row r="685" spans="1:10" x14ac:dyDescent="0.2">
      <c r="A685" s="122"/>
      <c r="B685" s="122"/>
      <c r="C685" s="122"/>
      <c r="D685" s="122"/>
      <c r="E685" s="122"/>
      <c r="F685" s="122"/>
      <c r="G685" s="122"/>
      <c r="H685" s="122"/>
      <c r="I685" s="122"/>
      <c r="J685" s="122"/>
    </row>
    <row r="686" spans="1:10" x14ac:dyDescent="0.2">
      <c r="A686" s="122"/>
      <c r="B686" s="122"/>
      <c r="C686" s="122"/>
      <c r="D686" s="122"/>
      <c r="E686" s="122"/>
      <c r="F686" s="122"/>
      <c r="G686" s="122"/>
      <c r="H686" s="122"/>
      <c r="I686" s="122"/>
      <c r="J686" s="122"/>
    </row>
    <row r="687" spans="1:10" x14ac:dyDescent="0.2">
      <c r="A687" s="122"/>
      <c r="B687" s="122"/>
      <c r="C687" s="122"/>
      <c r="D687" s="122"/>
      <c r="E687" s="122"/>
      <c r="F687" s="122"/>
      <c r="G687" s="122"/>
      <c r="H687" s="122"/>
      <c r="I687" s="122"/>
      <c r="J687" s="122"/>
    </row>
    <row r="688" spans="1:10" x14ac:dyDescent="0.2">
      <c r="A688" s="122"/>
      <c r="B688" s="122"/>
      <c r="C688" s="122"/>
      <c r="D688" s="122"/>
      <c r="E688" s="122"/>
      <c r="F688" s="122"/>
      <c r="G688" s="122"/>
      <c r="H688" s="122"/>
      <c r="I688" s="122"/>
      <c r="J688" s="122"/>
    </row>
    <row r="689" spans="1:10" x14ac:dyDescent="0.2">
      <c r="A689" s="122"/>
      <c r="B689" s="122"/>
      <c r="C689" s="122"/>
      <c r="D689" s="122"/>
      <c r="E689" s="122"/>
      <c r="F689" s="122"/>
      <c r="G689" s="122"/>
      <c r="H689" s="122"/>
      <c r="I689" s="122"/>
      <c r="J689" s="122"/>
    </row>
    <row r="690" spans="1:10" x14ac:dyDescent="0.2">
      <c r="A690" s="122"/>
      <c r="B690" s="122"/>
      <c r="C690" s="122"/>
      <c r="D690" s="122"/>
      <c r="E690" s="122"/>
      <c r="F690" s="122"/>
      <c r="G690" s="122"/>
      <c r="H690" s="122"/>
      <c r="I690" s="122"/>
      <c r="J690" s="122"/>
    </row>
    <row r="691" spans="1:10" x14ac:dyDescent="0.2">
      <c r="A691" s="122"/>
      <c r="B691" s="122"/>
      <c r="C691" s="122"/>
      <c r="D691" s="122"/>
      <c r="E691" s="122"/>
      <c r="F691" s="122"/>
      <c r="G691" s="122"/>
      <c r="H691" s="122"/>
      <c r="I691" s="122"/>
      <c r="J691" s="122"/>
    </row>
    <row r="692" spans="1:10" x14ac:dyDescent="0.2">
      <c r="A692" s="122"/>
      <c r="B692" s="122"/>
      <c r="C692" s="122"/>
      <c r="D692" s="122"/>
      <c r="E692" s="122"/>
      <c r="F692" s="122"/>
      <c r="G692" s="122"/>
      <c r="H692" s="122"/>
      <c r="I692" s="122"/>
      <c r="J692" s="122"/>
    </row>
    <row r="693" spans="1:10" x14ac:dyDescent="0.2">
      <c r="A693" s="122"/>
      <c r="B693" s="122"/>
      <c r="C693" s="122"/>
      <c r="D693" s="122"/>
      <c r="E693" s="122"/>
      <c r="F693" s="122"/>
      <c r="G693" s="122"/>
      <c r="H693" s="122"/>
      <c r="I693" s="122"/>
      <c r="J693" s="122"/>
    </row>
    <row r="694" spans="1:10" x14ac:dyDescent="0.2">
      <c r="A694" s="122"/>
      <c r="B694" s="122"/>
      <c r="C694" s="122"/>
      <c r="D694" s="122"/>
      <c r="E694" s="122"/>
      <c r="F694" s="122"/>
      <c r="G694" s="122"/>
      <c r="H694" s="122"/>
      <c r="I694" s="122"/>
      <c r="J694" s="122"/>
    </row>
    <row r="695" spans="1:10" x14ac:dyDescent="0.2">
      <c r="A695" s="122"/>
      <c r="B695" s="122"/>
      <c r="C695" s="122"/>
      <c r="D695" s="122"/>
      <c r="E695" s="122"/>
      <c r="F695" s="122"/>
      <c r="G695" s="122"/>
      <c r="H695" s="122"/>
      <c r="I695" s="122"/>
      <c r="J695" s="122"/>
    </row>
    <row r="696" spans="1:10" x14ac:dyDescent="0.2">
      <c r="A696" s="122"/>
      <c r="B696" s="122"/>
      <c r="C696" s="122"/>
      <c r="D696" s="122"/>
      <c r="E696" s="122"/>
      <c r="F696" s="122"/>
      <c r="G696" s="122"/>
      <c r="H696" s="122"/>
      <c r="I696" s="122"/>
      <c r="J696" s="122"/>
    </row>
    <row r="697" spans="1:10" x14ac:dyDescent="0.2">
      <c r="A697" s="122"/>
      <c r="B697" s="122"/>
      <c r="C697" s="122"/>
      <c r="D697" s="122"/>
      <c r="E697" s="122"/>
      <c r="F697" s="122"/>
      <c r="G697" s="122"/>
      <c r="H697" s="122"/>
      <c r="I697" s="122"/>
      <c r="J697" s="122"/>
    </row>
    <row r="698" spans="1:10" x14ac:dyDescent="0.2">
      <c r="A698" s="122"/>
      <c r="B698" s="122"/>
      <c r="C698" s="122"/>
      <c r="D698" s="122"/>
      <c r="E698" s="122"/>
      <c r="F698" s="122"/>
      <c r="G698" s="122"/>
      <c r="H698" s="122"/>
      <c r="I698" s="122"/>
      <c r="J698" s="122"/>
    </row>
    <row r="699" spans="1:10" x14ac:dyDescent="0.2">
      <c r="A699" s="122"/>
      <c r="B699" s="122"/>
      <c r="C699" s="122"/>
      <c r="D699" s="122"/>
      <c r="E699" s="122"/>
      <c r="F699" s="122"/>
      <c r="G699" s="122"/>
      <c r="H699" s="122"/>
      <c r="I699" s="122"/>
      <c r="J699" s="122"/>
    </row>
    <row r="700" spans="1:10" x14ac:dyDescent="0.2">
      <c r="A700" s="122"/>
      <c r="B700" s="122"/>
      <c r="C700" s="122"/>
      <c r="D700" s="122"/>
      <c r="E700" s="122"/>
      <c r="F700" s="122"/>
      <c r="G700" s="122"/>
      <c r="H700" s="122"/>
      <c r="I700" s="122"/>
      <c r="J700" s="122"/>
    </row>
    <row r="701" spans="1:10" x14ac:dyDescent="0.2">
      <c r="A701" s="122"/>
      <c r="B701" s="122"/>
      <c r="C701" s="122"/>
      <c r="D701" s="122"/>
      <c r="E701" s="122"/>
      <c r="F701" s="122"/>
      <c r="G701" s="122"/>
      <c r="H701" s="122"/>
      <c r="I701" s="122"/>
      <c r="J701" s="122"/>
    </row>
    <row r="702" spans="1:10" x14ac:dyDescent="0.2">
      <c r="A702" s="122"/>
      <c r="B702" s="122"/>
      <c r="C702" s="122"/>
      <c r="D702" s="122"/>
      <c r="E702" s="122"/>
      <c r="F702" s="122"/>
      <c r="G702" s="122"/>
      <c r="H702" s="122"/>
      <c r="I702" s="122"/>
      <c r="J702" s="122"/>
    </row>
    <row r="703" spans="1:10" x14ac:dyDescent="0.2">
      <c r="A703" s="122"/>
      <c r="B703" s="122"/>
      <c r="C703" s="122"/>
      <c r="D703" s="122"/>
      <c r="E703" s="122"/>
      <c r="F703" s="122"/>
      <c r="G703" s="122"/>
      <c r="H703" s="122"/>
      <c r="I703" s="122"/>
      <c r="J703" s="122"/>
    </row>
    <row r="704" spans="1:10" x14ac:dyDescent="0.2">
      <c r="A704" s="122"/>
      <c r="B704" s="122"/>
      <c r="C704" s="122"/>
      <c r="D704" s="122"/>
      <c r="E704" s="122"/>
      <c r="F704" s="122"/>
      <c r="G704" s="122"/>
      <c r="H704" s="122"/>
      <c r="I704" s="122"/>
      <c r="J704" s="122"/>
    </row>
    <row r="705" spans="1:10" x14ac:dyDescent="0.2">
      <c r="A705" s="122"/>
      <c r="B705" s="122"/>
      <c r="C705" s="122"/>
      <c r="D705" s="122"/>
      <c r="E705" s="122"/>
      <c r="F705" s="122"/>
      <c r="G705" s="122"/>
      <c r="H705" s="122"/>
      <c r="I705" s="122"/>
      <c r="J705" s="122"/>
    </row>
    <row r="706" spans="1:10" x14ac:dyDescent="0.2">
      <c r="A706" s="122"/>
      <c r="B706" s="122"/>
      <c r="C706" s="122"/>
      <c r="D706" s="122"/>
      <c r="E706" s="122"/>
      <c r="F706" s="122"/>
      <c r="G706" s="122"/>
      <c r="H706" s="122"/>
      <c r="I706" s="122"/>
      <c r="J706" s="122"/>
    </row>
    <row r="707" spans="1:10" x14ac:dyDescent="0.2">
      <c r="A707" s="122"/>
      <c r="B707" s="122"/>
      <c r="C707" s="122"/>
      <c r="D707" s="122"/>
      <c r="E707" s="122"/>
      <c r="F707" s="122"/>
      <c r="G707" s="122"/>
      <c r="H707" s="122"/>
      <c r="I707" s="122"/>
      <c r="J707" s="122"/>
    </row>
    <row r="708" spans="1:10" x14ac:dyDescent="0.2">
      <c r="A708" s="122"/>
      <c r="B708" s="122"/>
      <c r="C708" s="122"/>
      <c r="D708" s="122"/>
      <c r="E708" s="122"/>
      <c r="F708" s="122"/>
      <c r="G708" s="122"/>
      <c r="H708" s="122"/>
      <c r="I708" s="122"/>
      <c r="J708" s="122"/>
    </row>
    <row r="709" spans="1:10" x14ac:dyDescent="0.2">
      <c r="A709" s="122"/>
      <c r="B709" s="122"/>
      <c r="C709" s="122"/>
      <c r="D709" s="122"/>
      <c r="E709" s="122"/>
      <c r="F709" s="122"/>
      <c r="G709" s="122"/>
      <c r="H709" s="122"/>
      <c r="I709" s="122"/>
      <c r="J709" s="122"/>
    </row>
    <row r="710" spans="1:10" x14ac:dyDescent="0.2">
      <c r="A710" s="122"/>
      <c r="B710" s="122"/>
      <c r="C710" s="122"/>
      <c r="D710" s="122"/>
      <c r="E710" s="122"/>
      <c r="F710" s="122"/>
      <c r="G710" s="122"/>
      <c r="H710" s="122"/>
      <c r="I710" s="122"/>
      <c r="J710" s="122"/>
    </row>
    <row r="711" spans="1:10" x14ac:dyDescent="0.2">
      <c r="A711" s="122"/>
      <c r="B711" s="122"/>
      <c r="C711" s="122"/>
      <c r="D711" s="122"/>
      <c r="E711" s="122"/>
      <c r="F711" s="122"/>
      <c r="G711" s="122"/>
      <c r="H711" s="122"/>
      <c r="I711" s="122"/>
      <c r="J711" s="122"/>
    </row>
    <row r="712" spans="1:10" x14ac:dyDescent="0.2">
      <c r="A712" s="122"/>
      <c r="B712" s="122"/>
      <c r="C712" s="122"/>
      <c r="D712" s="122"/>
      <c r="E712" s="122"/>
      <c r="F712" s="122"/>
      <c r="G712" s="122"/>
      <c r="H712" s="122"/>
      <c r="I712" s="122"/>
      <c r="J712" s="122"/>
    </row>
    <row r="713" spans="1:10" x14ac:dyDescent="0.2">
      <c r="A713" s="122"/>
      <c r="B713" s="122"/>
      <c r="C713" s="122"/>
      <c r="D713" s="122"/>
      <c r="E713" s="122"/>
      <c r="F713" s="122"/>
      <c r="G713" s="122"/>
      <c r="H713" s="122"/>
      <c r="I713" s="122"/>
      <c r="J713" s="122"/>
    </row>
    <row r="714" spans="1:10" x14ac:dyDescent="0.2">
      <c r="A714" s="122"/>
      <c r="B714" s="122"/>
      <c r="C714" s="122"/>
      <c r="D714" s="122"/>
      <c r="E714" s="122"/>
      <c r="F714" s="122"/>
      <c r="G714" s="122"/>
      <c r="H714" s="122"/>
      <c r="I714" s="122"/>
      <c r="J714" s="122"/>
    </row>
    <row r="715" spans="1:10" x14ac:dyDescent="0.2">
      <c r="A715" s="122"/>
      <c r="B715" s="122"/>
      <c r="C715" s="122"/>
      <c r="D715" s="122"/>
      <c r="E715" s="122"/>
      <c r="F715" s="122"/>
      <c r="G715" s="122"/>
      <c r="H715" s="122"/>
      <c r="I715" s="122"/>
      <c r="J715" s="122"/>
    </row>
    <row r="716" spans="1:10" x14ac:dyDescent="0.2">
      <c r="A716" s="122"/>
      <c r="B716" s="122"/>
      <c r="C716" s="122"/>
      <c r="D716" s="122"/>
      <c r="E716" s="122"/>
      <c r="F716" s="122"/>
      <c r="G716" s="122"/>
      <c r="H716" s="122"/>
      <c r="I716" s="122"/>
      <c r="J716" s="122"/>
    </row>
    <row r="717" spans="1:10" x14ac:dyDescent="0.2">
      <c r="A717" s="122"/>
      <c r="B717" s="122"/>
      <c r="C717" s="122"/>
      <c r="D717" s="122"/>
      <c r="E717" s="122"/>
      <c r="F717" s="122"/>
      <c r="G717" s="122"/>
      <c r="H717" s="122"/>
      <c r="I717" s="122"/>
      <c r="J717" s="122"/>
    </row>
    <row r="718" spans="1:10" x14ac:dyDescent="0.2">
      <c r="A718" s="122"/>
      <c r="B718" s="122"/>
      <c r="C718" s="122"/>
      <c r="D718" s="122"/>
      <c r="E718" s="122"/>
      <c r="F718" s="122"/>
      <c r="G718" s="122"/>
      <c r="H718" s="122"/>
      <c r="I718" s="122"/>
      <c r="J718" s="122"/>
    </row>
    <row r="719" spans="1:10" x14ac:dyDescent="0.2">
      <c r="A719" s="122"/>
      <c r="B719" s="122"/>
      <c r="C719" s="122"/>
      <c r="D719" s="122"/>
      <c r="E719" s="122"/>
      <c r="F719" s="122"/>
      <c r="G719" s="122"/>
      <c r="H719" s="122"/>
      <c r="I719" s="122"/>
      <c r="J719" s="122"/>
    </row>
    <row r="720" spans="1:10" x14ac:dyDescent="0.2">
      <c r="A720" s="122"/>
      <c r="B720" s="122"/>
      <c r="C720" s="122"/>
      <c r="D720" s="122"/>
      <c r="E720" s="122"/>
      <c r="F720" s="122"/>
      <c r="G720" s="122"/>
      <c r="H720" s="122"/>
      <c r="I720" s="122"/>
      <c r="J720" s="122"/>
    </row>
    <row r="721" spans="1:10" x14ac:dyDescent="0.2">
      <c r="A721" s="122"/>
      <c r="B721" s="122"/>
      <c r="C721" s="122"/>
      <c r="D721" s="122"/>
      <c r="E721" s="122"/>
      <c r="F721" s="122"/>
      <c r="G721" s="122"/>
      <c r="H721" s="122"/>
      <c r="I721" s="122"/>
      <c r="J721" s="122"/>
    </row>
    <row r="722" spans="1:10" x14ac:dyDescent="0.2">
      <c r="A722" s="122"/>
      <c r="B722" s="122"/>
      <c r="C722" s="122"/>
      <c r="D722" s="122"/>
      <c r="E722" s="122"/>
      <c r="F722" s="122"/>
      <c r="G722" s="122"/>
      <c r="H722" s="122"/>
      <c r="I722" s="122"/>
      <c r="J722" s="122"/>
    </row>
    <row r="723" spans="1:10" x14ac:dyDescent="0.2">
      <c r="A723" s="122"/>
      <c r="B723" s="122"/>
      <c r="C723" s="122"/>
      <c r="D723" s="122"/>
      <c r="E723" s="122"/>
      <c r="F723" s="122"/>
      <c r="G723" s="122"/>
      <c r="H723" s="122"/>
      <c r="I723" s="122"/>
      <c r="J723" s="122"/>
    </row>
    <row r="724" spans="1:10" x14ac:dyDescent="0.2">
      <c r="A724" s="122"/>
      <c r="B724" s="122"/>
      <c r="C724" s="122"/>
      <c r="D724" s="122"/>
      <c r="E724" s="122"/>
      <c r="F724" s="122"/>
      <c r="G724" s="122"/>
      <c r="H724" s="122"/>
      <c r="I724" s="122"/>
      <c r="J724" s="122"/>
    </row>
    <row r="725" spans="1:10" x14ac:dyDescent="0.2">
      <c r="A725" s="122"/>
      <c r="B725" s="122"/>
      <c r="C725" s="122"/>
      <c r="D725" s="122"/>
      <c r="E725" s="122"/>
      <c r="F725" s="122"/>
      <c r="G725" s="122"/>
      <c r="H725" s="122"/>
      <c r="I725" s="122"/>
      <c r="J725" s="122"/>
    </row>
    <row r="726" spans="1:10" x14ac:dyDescent="0.2">
      <c r="A726" s="122"/>
      <c r="B726" s="122"/>
      <c r="C726" s="122"/>
      <c r="D726" s="122"/>
      <c r="E726" s="122"/>
      <c r="F726" s="122"/>
      <c r="G726" s="122"/>
      <c r="H726" s="122"/>
      <c r="I726" s="122"/>
      <c r="J726" s="122"/>
    </row>
    <row r="727" spans="1:10" x14ac:dyDescent="0.2">
      <c r="A727" s="122"/>
      <c r="B727" s="122"/>
      <c r="C727" s="122"/>
      <c r="D727" s="122"/>
      <c r="E727" s="122"/>
      <c r="F727" s="122"/>
      <c r="G727" s="122"/>
      <c r="H727" s="122"/>
      <c r="I727" s="122"/>
      <c r="J727" s="122"/>
    </row>
    <row r="728" spans="1:10" x14ac:dyDescent="0.2">
      <c r="A728" s="122"/>
      <c r="B728" s="122"/>
      <c r="C728" s="122"/>
      <c r="D728" s="122"/>
      <c r="E728" s="122"/>
      <c r="F728" s="122"/>
      <c r="G728" s="122"/>
      <c r="H728" s="122"/>
      <c r="I728" s="122"/>
      <c r="J728" s="122"/>
    </row>
    <row r="729" spans="1:10" x14ac:dyDescent="0.2">
      <c r="A729" s="122"/>
      <c r="B729" s="122"/>
      <c r="C729" s="122"/>
      <c r="D729" s="122"/>
      <c r="E729" s="122"/>
      <c r="F729" s="122"/>
      <c r="G729" s="122"/>
      <c r="H729" s="122"/>
      <c r="I729" s="122"/>
      <c r="J729" s="122"/>
    </row>
    <row r="730" spans="1:10" x14ac:dyDescent="0.2">
      <c r="A730" s="122"/>
      <c r="B730" s="122"/>
      <c r="C730" s="122"/>
      <c r="D730" s="122"/>
      <c r="E730" s="122"/>
      <c r="F730" s="122"/>
      <c r="G730" s="122"/>
      <c r="H730" s="122"/>
      <c r="I730" s="122"/>
      <c r="J730" s="122"/>
    </row>
    <row r="731" spans="1:10" x14ac:dyDescent="0.2">
      <c r="A731" s="122"/>
      <c r="B731" s="122"/>
      <c r="C731" s="122"/>
      <c r="D731" s="122"/>
      <c r="E731" s="122"/>
      <c r="F731" s="122"/>
      <c r="G731" s="122"/>
      <c r="H731" s="122"/>
      <c r="I731" s="122"/>
      <c r="J731" s="122"/>
    </row>
    <row r="732" spans="1:10" x14ac:dyDescent="0.2">
      <c r="A732" s="122"/>
      <c r="B732" s="122"/>
      <c r="C732" s="122"/>
      <c r="D732" s="122"/>
      <c r="E732" s="122"/>
      <c r="F732" s="122"/>
      <c r="G732" s="122"/>
      <c r="H732" s="122"/>
      <c r="I732" s="122"/>
      <c r="J732" s="122"/>
    </row>
    <row r="733" spans="1:10" x14ac:dyDescent="0.2">
      <c r="A733" s="122"/>
      <c r="B733" s="122"/>
      <c r="C733" s="122"/>
      <c r="D733" s="122"/>
      <c r="E733" s="122"/>
      <c r="F733" s="122"/>
      <c r="G733" s="122"/>
      <c r="H733" s="122"/>
      <c r="I733" s="122"/>
      <c r="J733" s="122"/>
    </row>
    <row r="734" spans="1:10" x14ac:dyDescent="0.2">
      <c r="A734" s="122"/>
      <c r="B734" s="122"/>
      <c r="C734" s="122"/>
      <c r="D734" s="122"/>
      <c r="E734" s="122"/>
      <c r="F734" s="122"/>
      <c r="G734" s="122"/>
      <c r="H734" s="122"/>
      <c r="I734" s="122"/>
      <c r="J734" s="122"/>
    </row>
    <row r="735" spans="1:10" x14ac:dyDescent="0.2">
      <c r="A735" s="122"/>
      <c r="B735" s="122"/>
      <c r="C735" s="122"/>
      <c r="D735" s="122"/>
      <c r="E735" s="122"/>
      <c r="F735" s="122"/>
      <c r="G735" s="122"/>
      <c r="H735" s="122"/>
      <c r="I735" s="122"/>
      <c r="J735" s="122"/>
    </row>
    <row r="736" spans="1:10" x14ac:dyDescent="0.2">
      <c r="A736" s="122"/>
      <c r="B736" s="122"/>
      <c r="C736" s="122"/>
      <c r="D736" s="122"/>
      <c r="E736" s="122"/>
      <c r="F736" s="122"/>
      <c r="G736" s="122"/>
      <c r="H736" s="122"/>
      <c r="I736" s="122"/>
      <c r="J736" s="122"/>
    </row>
    <row r="737" spans="1:10" x14ac:dyDescent="0.2">
      <c r="A737" s="122"/>
      <c r="B737" s="122"/>
      <c r="C737" s="122"/>
      <c r="D737" s="122"/>
      <c r="E737" s="122"/>
      <c r="F737" s="122"/>
      <c r="G737" s="122"/>
      <c r="H737" s="122"/>
      <c r="I737" s="122"/>
      <c r="J737" s="122"/>
    </row>
    <row r="738" spans="1:10" x14ac:dyDescent="0.2">
      <c r="A738" s="122"/>
      <c r="B738" s="122"/>
      <c r="C738" s="122"/>
      <c r="D738" s="122"/>
      <c r="E738" s="122"/>
      <c r="F738" s="122"/>
      <c r="G738" s="122"/>
      <c r="H738" s="122"/>
      <c r="I738" s="122"/>
      <c r="J738" s="122"/>
    </row>
    <row r="739" spans="1:10" x14ac:dyDescent="0.2">
      <c r="A739" s="122"/>
      <c r="B739" s="122"/>
      <c r="C739" s="122"/>
      <c r="D739" s="122"/>
      <c r="E739" s="122"/>
      <c r="F739" s="122"/>
      <c r="G739" s="122"/>
      <c r="H739" s="122"/>
      <c r="I739" s="122"/>
      <c r="J739" s="122"/>
    </row>
    <row r="740" spans="1:10" x14ac:dyDescent="0.2">
      <c r="A740" s="122"/>
      <c r="B740" s="122"/>
      <c r="C740" s="122"/>
      <c r="D740" s="122"/>
      <c r="E740" s="122"/>
      <c r="F740" s="122"/>
      <c r="G740" s="122"/>
      <c r="H740" s="122"/>
      <c r="I740" s="122"/>
      <c r="J740" s="122"/>
    </row>
    <row r="741" spans="1:10" x14ac:dyDescent="0.2">
      <c r="A741" s="122"/>
      <c r="B741" s="122"/>
      <c r="C741" s="122"/>
      <c r="D741" s="122"/>
      <c r="E741" s="122"/>
      <c r="F741" s="122"/>
      <c r="G741" s="122"/>
      <c r="H741" s="122"/>
      <c r="I741" s="122"/>
      <c r="J741" s="122"/>
    </row>
    <row r="742" spans="1:10" x14ac:dyDescent="0.2">
      <c r="A742" s="122"/>
      <c r="B742" s="122"/>
      <c r="C742" s="122"/>
      <c r="D742" s="122"/>
      <c r="E742" s="122"/>
      <c r="F742" s="122"/>
      <c r="G742" s="122"/>
      <c r="H742" s="122"/>
      <c r="I742" s="122"/>
      <c r="J742" s="122"/>
    </row>
    <row r="743" spans="1:10" x14ac:dyDescent="0.2">
      <c r="A743" s="122"/>
      <c r="B743" s="122"/>
      <c r="C743" s="122"/>
      <c r="D743" s="122"/>
      <c r="E743" s="122"/>
      <c r="F743" s="122"/>
      <c r="G743" s="122"/>
      <c r="H743" s="122"/>
      <c r="I743" s="122"/>
      <c r="J743" s="122"/>
    </row>
    <row r="744" spans="1:10" x14ac:dyDescent="0.2">
      <c r="A744" s="122"/>
      <c r="B744" s="122"/>
      <c r="C744" s="122"/>
      <c r="D744" s="122"/>
      <c r="E744" s="122"/>
      <c r="F744" s="122"/>
      <c r="G744" s="122"/>
      <c r="H744" s="122"/>
      <c r="I744" s="122"/>
      <c r="J744" s="122"/>
    </row>
    <row r="745" spans="1:10" x14ac:dyDescent="0.2">
      <c r="A745" s="122"/>
      <c r="B745" s="122"/>
      <c r="C745" s="122"/>
      <c r="D745" s="122"/>
      <c r="E745" s="122"/>
      <c r="F745" s="122"/>
      <c r="G745" s="122"/>
      <c r="H745" s="122"/>
      <c r="I745" s="122"/>
      <c r="J745" s="122"/>
    </row>
    <row r="746" spans="1:10" x14ac:dyDescent="0.2">
      <c r="A746" s="122"/>
      <c r="B746" s="122"/>
      <c r="C746" s="122"/>
      <c r="D746" s="122"/>
      <c r="E746" s="122"/>
      <c r="F746" s="122"/>
      <c r="G746" s="122"/>
      <c r="H746" s="122"/>
      <c r="I746" s="122"/>
      <c r="J746" s="122"/>
    </row>
    <row r="747" spans="1:10" x14ac:dyDescent="0.2">
      <c r="A747" s="122"/>
      <c r="B747" s="122"/>
      <c r="C747" s="122"/>
      <c r="D747" s="122"/>
      <c r="E747" s="122"/>
      <c r="F747" s="122"/>
      <c r="G747" s="122"/>
      <c r="H747" s="122"/>
      <c r="I747" s="122"/>
      <c r="J747" s="122"/>
    </row>
    <row r="748" spans="1:10" x14ac:dyDescent="0.2">
      <c r="A748" s="122"/>
      <c r="B748" s="122"/>
      <c r="C748" s="122"/>
      <c r="D748" s="122"/>
      <c r="E748" s="122"/>
      <c r="F748" s="122"/>
      <c r="G748" s="122"/>
      <c r="H748" s="122"/>
      <c r="I748" s="122"/>
      <c r="J748" s="122"/>
    </row>
    <row r="749" spans="1:10" x14ac:dyDescent="0.2">
      <c r="A749" s="122"/>
      <c r="B749" s="122"/>
      <c r="C749" s="122"/>
      <c r="D749" s="122"/>
      <c r="E749" s="122"/>
      <c r="F749" s="122"/>
      <c r="G749" s="122"/>
      <c r="H749" s="122"/>
      <c r="I749" s="122"/>
      <c r="J749" s="122"/>
    </row>
    <row r="750" spans="1:10" x14ac:dyDescent="0.2">
      <c r="A750" s="122"/>
      <c r="B750" s="122"/>
      <c r="C750" s="122"/>
      <c r="D750" s="122"/>
      <c r="E750" s="122"/>
      <c r="F750" s="122"/>
      <c r="G750" s="122"/>
      <c r="H750" s="122"/>
      <c r="I750" s="122"/>
      <c r="J750" s="122"/>
    </row>
    <row r="751" spans="1:10" x14ac:dyDescent="0.2">
      <c r="A751" s="122"/>
      <c r="B751" s="122"/>
      <c r="C751" s="122"/>
      <c r="D751" s="122"/>
      <c r="E751" s="122"/>
      <c r="F751" s="122"/>
      <c r="G751" s="122"/>
      <c r="H751" s="122"/>
      <c r="I751" s="122"/>
      <c r="J751" s="122"/>
    </row>
    <row r="752" spans="1:10" x14ac:dyDescent="0.2">
      <c r="A752" s="122"/>
      <c r="B752" s="122"/>
      <c r="C752" s="122"/>
      <c r="D752" s="122"/>
      <c r="E752" s="122"/>
      <c r="F752" s="122"/>
      <c r="G752" s="122"/>
      <c r="H752" s="122"/>
      <c r="I752" s="122"/>
      <c r="J752" s="122"/>
    </row>
    <row r="753" spans="1:10" x14ac:dyDescent="0.2">
      <c r="A753" s="122"/>
      <c r="B753" s="122"/>
      <c r="C753" s="122"/>
      <c r="D753" s="122"/>
      <c r="E753" s="122"/>
      <c r="F753" s="122"/>
      <c r="G753" s="122"/>
      <c r="H753" s="122"/>
      <c r="I753" s="122"/>
      <c r="J753" s="122"/>
    </row>
    <row r="754" spans="1:10" x14ac:dyDescent="0.2">
      <c r="A754" s="122"/>
      <c r="B754" s="122"/>
      <c r="C754" s="122"/>
      <c r="D754" s="122"/>
      <c r="E754" s="122"/>
      <c r="F754" s="122"/>
      <c r="G754" s="122"/>
      <c r="H754" s="122"/>
      <c r="I754" s="122"/>
      <c r="J754" s="122"/>
    </row>
    <row r="755" spans="1:10" x14ac:dyDescent="0.2">
      <c r="A755" s="122"/>
      <c r="B755" s="122"/>
      <c r="C755" s="122"/>
      <c r="D755" s="122"/>
      <c r="E755" s="122"/>
      <c r="F755" s="122"/>
      <c r="G755" s="122"/>
      <c r="H755" s="122"/>
      <c r="I755" s="122"/>
      <c r="J755" s="122"/>
    </row>
    <row r="756" spans="1:10" x14ac:dyDescent="0.2">
      <c r="A756" s="122"/>
      <c r="B756" s="122"/>
      <c r="C756" s="122"/>
      <c r="D756" s="122"/>
      <c r="E756" s="122"/>
      <c r="F756" s="122"/>
      <c r="G756" s="122"/>
      <c r="H756" s="122"/>
      <c r="I756" s="122"/>
      <c r="J756" s="122"/>
    </row>
    <row r="757" spans="1:10" x14ac:dyDescent="0.2">
      <c r="A757" s="122"/>
      <c r="B757" s="122"/>
      <c r="C757" s="122"/>
      <c r="D757" s="122"/>
      <c r="E757" s="122"/>
      <c r="F757" s="122"/>
      <c r="G757" s="122"/>
      <c r="H757" s="122"/>
      <c r="I757" s="122"/>
      <c r="J757" s="122"/>
    </row>
    <row r="758" spans="1:10" x14ac:dyDescent="0.2">
      <c r="A758" s="122"/>
      <c r="B758" s="122"/>
      <c r="C758" s="122"/>
      <c r="D758" s="122"/>
      <c r="E758" s="122"/>
      <c r="F758" s="122"/>
      <c r="G758" s="122"/>
      <c r="H758" s="122"/>
      <c r="I758" s="122"/>
      <c r="J758" s="122"/>
    </row>
    <row r="759" spans="1:10" x14ac:dyDescent="0.2">
      <c r="A759" s="122"/>
      <c r="B759" s="122"/>
      <c r="C759" s="122"/>
      <c r="D759" s="122"/>
      <c r="E759" s="122"/>
      <c r="F759" s="122"/>
      <c r="G759" s="122"/>
      <c r="H759" s="122"/>
      <c r="I759" s="122"/>
      <c r="J759" s="122"/>
    </row>
    <row r="760" spans="1:10" x14ac:dyDescent="0.2">
      <c r="A760" s="122"/>
      <c r="B760" s="122"/>
      <c r="C760" s="122"/>
      <c r="D760" s="122"/>
      <c r="E760" s="122"/>
      <c r="F760" s="122"/>
      <c r="G760" s="122"/>
      <c r="H760" s="122"/>
      <c r="I760" s="122"/>
      <c r="J760" s="122"/>
    </row>
    <row r="761" spans="1:10" x14ac:dyDescent="0.2">
      <c r="A761" s="122"/>
      <c r="B761" s="122"/>
      <c r="C761" s="122"/>
      <c r="D761" s="122"/>
      <c r="E761" s="122"/>
      <c r="F761" s="122"/>
      <c r="G761" s="122"/>
      <c r="H761" s="122"/>
      <c r="I761" s="122"/>
      <c r="J761" s="122"/>
    </row>
    <row r="762" spans="1:10" x14ac:dyDescent="0.2">
      <c r="A762" s="122"/>
      <c r="B762" s="122"/>
      <c r="C762" s="122"/>
      <c r="D762" s="122"/>
      <c r="E762" s="122"/>
      <c r="F762" s="122"/>
      <c r="G762" s="122"/>
      <c r="H762" s="122"/>
      <c r="I762" s="122"/>
      <c r="J762" s="122"/>
    </row>
    <row r="763" spans="1:10" x14ac:dyDescent="0.2">
      <c r="A763" s="122"/>
      <c r="B763" s="122"/>
      <c r="C763" s="122"/>
      <c r="D763" s="122"/>
      <c r="E763" s="122"/>
      <c r="F763" s="122"/>
      <c r="G763" s="122"/>
      <c r="H763" s="122"/>
      <c r="I763" s="122"/>
      <c r="J763" s="122"/>
    </row>
    <row r="764" spans="1:10" x14ac:dyDescent="0.2">
      <c r="A764" s="122"/>
      <c r="B764" s="122"/>
      <c r="C764" s="122"/>
      <c r="D764" s="122"/>
      <c r="E764" s="122"/>
      <c r="F764" s="122"/>
      <c r="G764" s="122"/>
      <c r="H764" s="122"/>
      <c r="I764" s="122"/>
      <c r="J764" s="122"/>
    </row>
    <row r="765" spans="1:10" x14ac:dyDescent="0.2">
      <c r="A765" s="122"/>
      <c r="B765" s="122"/>
      <c r="C765" s="122"/>
      <c r="D765" s="122"/>
      <c r="E765" s="122"/>
      <c r="F765" s="122"/>
      <c r="G765" s="122"/>
      <c r="H765" s="122"/>
      <c r="I765" s="122"/>
      <c r="J765" s="122"/>
    </row>
    <row r="766" spans="1:10" x14ac:dyDescent="0.2">
      <c r="A766" s="122"/>
      <c r="B766" s="122"/>
      <c r="C766" s="122"/>
      <c r="D766" s="122"/>
      <c r="E766" s="122"/>
      <c r="F766" s="122"/>
      <c r="G766" s="122"/>
      <c r="H766" s="122"/>
      <c r="I766" s="122"/>
      <c r="J766" s="122"/>
    </row>
    <row r="767" spans="1:10" x14ac:dyDescent="0.2">
      <c r="A767" s="122"/>
      <c r="B767" s="122"/>
      <c r="C767" s="122"/>
      <c r="D767" s="122"/>
      <c r="E767" s="122"/>
      <c r="F767" s="122"/>
      <c r="G767" s="122"/>
      <c r="H767" s="122"/>
      <c r="I767" s="122"/>
      <c r="J767" s="122"/>
    </row>
    <row r="768" spans="1:10" x14ac:dyDescent="0.2">
      <c r="A768" s="122"/>
      <c r="B768" s="122"/>
      <c r="C768" s="122"/>
      <c r="D768" s="122"/>
      <c r="E768" s="122"/>
      <c r="F768" s="122"/>
      <c r="G768" s="122"/>
      <c r="H768" s="122"/>
      <c r="I768" s="122"/>
      <c r="J768" s="122"/>
    </row>
    <row r="769" spans="1:10" x14ac:dyDescent="0.2">
      <c r="A769" s="122"/>
      <c r="B769" s="122"/>
      <c r="C769" s="122"/>
      <c r="D769" s="122"/>
      <c r="E769" s="122"/>
      <c r="F769" s="122"/>
      <c r="G769" s="122"/>
      <c r="H769" s="122"/>
      <c r="I769" s="122"/>
      <c r="J769" s="122"/>
    </row>
    <row r="770" spans="1:10" x14ac:dyDescent="0.2">
      <c r="A770" s="122"/>
      <c r="B770" s="122"/>
      <c r="C770" s="122"/>
      <c r="D770" s="122"/>
      <c r="E770" s="122"/>
      <c r="F770" s="122"/>
      <c r="G770" s="122"/>
      <c r="H770" s="122"/>
      <c r="I770" s="122"/>
      <c r="J770" s="122"/>
    </row>
    <row r="771" spans="1:10" x14ac:dyDescent="0.2">
      <c r="A771" s="122"/>
      <c r="B771" s="122"/>
      <c r="C771" s="122"/>
      <c r="D771" s="122"/>
      <c r="E771" s="122"/>
      <c r="F771" s="122"/>
      <c r="G771" s="122"/>
      <c r="H771" s="122"/>
      <c r="I771" s="122"/>
      <c r="J771" s="122"/>
    </row>
    <row r="772" spans="1:10" x14ac:dyDescent="0.2">
      <c r="A772" s="122"/>
      <c r="B772" s="122"/>
      <c r="C772" s="122"/>
      <c r="D772" s="122"/>
      <c r="E772" s="122"/>
      <c r="F772" s="122"/>
      <c r="G772" s="122"/>
      <c r="H772" s="122"/>
      <c r="I772" s="122"/>
      <c r="J772" s="122"/>
    </row>
    <row r="773" spans="1:10" x14ac:dyDescent="0.2">
      <c r="A773" s="122"/>
      <c r="B773" s="122"/>
      <c r="C773" s="122"/>
      <c r="D773" s="122"/>
      <c r="E773" s="122"/>
      <c r="F773" s="122"/>
      <c r="G773" s="122"/>
      <c r="H773" s="122"/>
      <c r="I773" s="122"/>
      <c r="J773" s="122"/>
    </row>
    <row r="774" spans="1:10" x14ac:dyDescent="0.2">
      <c r="A774" s="122"/>
      <c r="B774" s="122"/>
      <c r="C774" s="122"/>
      <c r="D774" s="122"/>
      <c r="E774" s="122"/>
      <c r="F774" s="122"/>
      <c r="G774" s="122"/>
      <c r="H774" s="122"/>
      <c r="I774" s="122"/>
      <c r="J774" s="122"/>
    </row>
    <row r="775" spans="1:10" x14ac:dyDescent="0.2">
      <c r="A775" s="122"/>
      <c r="B775" s="122"/>
      <c r="C775" s="122"/>
      <c r="D775" s="122"/>
      <c r="E775" s="122"/>
      <c r="F775" s="122"/>
      <c r="G775" s="122"/>
      <c r="H775" s="122"/>
      <c r="I775" s="122"/>
      <c r="J775" s="122"/>
    </row>
    <row r="776" spans="1:10" x14ac:dyDescent="0.2">
      <c r="A776" s="122"/>
      <c r="B776" s="122"/>
      <c r="C776" s="122"/>
      <c r="D776" s="122"/>
      <c r="E776" s="122"/>
      <c r="F776" s="122"/>
      <c r="G776" s="122"/>
      <c r="H776" s="122"/>
      <c r="I776" s="122"/>
      <c r="J776" s="122"/>
    </row>
    <row r="777" spans="1:10" x14ac:dyDescent="0.2">
      <c r="A777" s="122"/>
      <c r="B777" s="122"/>
      <c r="C777" s="122"/>
      <c r="D777" s="122"/>
      <c r="E777" s="122"/>
      <c r="F777" s="122"/>
      <c r="G777" s="122"/>
      <c r="H777" s="122"/>
      <c r="I777" s="122"/>
      <c r="J777" s="122"/>
    </row>
    <row r="778" spans="1:10" x14ac:dyDescent="0.2">
      <c r="A778" s="122"/>
      <c r="B778" s="122"/>
      <c r="C778" s="122"/>
      <c r="D778" s="122"/>
      <c r="E778" s="122"/>
      <c r="F778" s="122"/>
      <c r="G778" s="122"/>
      <c r="H778" s="122"/>
      <c r="I778" s="122"/>
      <c r="J778" s="122"/>
    </row>
    <row r="779" spans="1:10" x14ac:dyDescent="0.2">
      <c r="A779" s="122"/>
      <c r="B779" s="122"/>
      <c r="C779" s="122"/>
      <c r="D779" s="122"/>
      <c r="E779" s="122"/>
      <c r="F779" s="122"/>
      <c r="G779" s="122"/>
      <c r="H779" s="122"/>
      <c r="I779" s="122"/>
      <c r="J779" s="122"/>
    </row>
    <row r="780" spans="1:10" x14ac:dyDescent="0.2">
      <c r="A780" s="122"/>
      <c r="B780" s="122"/>
      <c r="C780" s="122"/>
      <c r="D780" s="122"/>
      <c r="E780" s="122"/>
      <c r="F780" s="122"/>
      <c r="G780" s="122"/>
      <c r="H780" s="122"/>
      <c r="I780" s="122"/>
      <c r="J780" s="122"/>
    </row>
    <row r="781" spans="1:10" x14ac:dyDescent="0.2">
      <c r="A781" s="122"/>
      <c r="B781" s="122"/>
      <c r="C781" s="122"/>
      <c r="D781" s="122"/>
      <c r="E781" s="122"/>
      <c r="F781" s="122"/>
      <c r="G781" s="122"/>
      <c r="H781" s="122"/>
      <c r="I781" s="122"/>
      <c r="J781" s="122"/>
    </row>
    <row r="782" spans="1:10" x14ac:dyDescent="0.2">
      <c r="A782" s="122"/>
      <c r="B782" s="122"/>
      <c r="C782" s="122"/>
      <c r="D782" s="122"/>
      <c r="E782" s="122"/>
      <c r="F782" s="122"/>
      <c r="G782" s="122"/>
      <c r="H782" s="122"/>
      <c r="I782" s="122"/>
      <c r="J782" s="122"/>
    </row>
    <row r="783" spans="1:10" x14ac:dyDescent="0.2">
      <c r="A783" s="122"/>
      <c r="B783" s="122"/>
      <c r="C783" s="122"/>
      <c r="D783" s="122"/>
      <c r="E783" s="122"/>
      <c r="F783" s="122"/>
      <c r="G783" s="122"/>
      <c r="H783" s="122"/>
      <c r="I783" s="122"/>
      <c r="J783" s="122"/>
    </row>
    <row r="784" spans="1:10" x14ac:dyDescent="0.2">
      <c r="A784" s="122"/>
      <c r="B784" s="122"/>
      <c r="C784" s="122"/>
      <c r="D784" s="122"/>
      <c r="E784" s="122"/>
      <c r="F784" s="122"/>
      <c r="G784" s="122"/>
      <c r="H784" s="122"/>
      <c r="I784" s="122"/>
      <c r="J784" s="122"/>
    </row>
    <row r="785" spans="1:10" x14ac:dyDescent="0.2">
      <c r="A785" s="122"/>
      <c r="B785" s="122"/>
      <c r="C785" s="122"/>
      <c r="D785" s="122"/>
      <c r="E785" s="122"/>
      <c r="F785" s="122"/>
      <c r="G785" s="122"/>
      <c r="H785" s="122"/>
      <c r="I785" s="122"/>
      <c r="J785" s="122"/>
    </row>
    <row r="786" spans="1:10" x14ac:dyDescent="0.2">
      <c r="A786" s="122"/>
      <c r="B786" s="122"/>
      <c r="C786" s="122"/>
      <c r="D786" s="122"/>
      <c r="E786" s="122"/>
      <c r="F786" s="122"/>
      <c r="G786" s="122"/>
      <c r="H786" s="122"/>
      <c r="I786" s="122"/>
      <c r="J786" s="122"/>
    </row>
    <row r="787" spans="1:10" x14ac:dyDescent="0.2">
      <c r="A787" s="122"/>
      <c r="B787" s="122"/>
      <c r="C787" s="122"/>
      <c r="D787" s="122"/>
      <c r="E787" s="122"/>
      <c r="F787" s="122"/>
      <c r="G787" s="122"/>
      <c r="H787" s="122"/>
      <c r="I787" s="122"/>
      <c r="J787" s="122"/>
    </row>
    <row r="788" spans="1:10" x14ac:dyDescent="0.2">
      <c r="A788" s="122"/>
      <c r="B788" s="122"/>
      <c r="C788" s="122"/>
      <c r="D788" s="122"/>
      <c r="E788" s="122"/>
      <c r="F788" s="122"/>
      <c r="G788" s="122"/>
      <c r="H788" s="122"/>
      <c r="I788" s="122"/>
      <c r="J788" s="122"/>
    </row>
    <row r="789" spans="1:10" x14ac:dyDescent="0.2">
      <c r="A789" s="122"/>
      <c r="B789" s="122"/>
      <c r="C789" s="122"/>
      <c r="D789" s="122"/>
      <c r="E789" s="122"/>
      <c r="F789" s="122"/>
      <c r="G789" s="122"/>
      <c r="H789" s="122"/>
      <c r="I789" s="122"/>
      <c r="J789" s="122"/>
    </row>
    <row r="790" spans="1:10" x14ac:dyDescent="0.2">
      <c r="A790" s="122"/>
      <c r="B790" s="122"/>
      <c r="C790" s="122"/>
      <c r="D790" s="122"/>
      <c r="E790" s="122"/>
      <c r="F790" s="122"/>
      <c r="G790" s="122"/>
      <c r="H790" s="122"/>
      <c r="I790" s="122"/>
      <c r="J790" s="122"/>
    </row>
    <row r="791" spans="1:10" x14ac:dyDescent="0.2">
      <c r="A791" s="122"/>
      <c r="B791" s="122"/>
      <c r="C791" s="122"/>
      <c r="D791" s="122"/>
      <c r="E791" s="122"/>
      <c r="F791" s="122"/>
      <c r="G791" s="122"/>
      <c r="H791" s="122"/>
      <c r="I791" s="122"/>
      <c r="J791" s="122"/>
    </row>
    <row r="792" spans="1:10" x14ac:dyDescent="0.2">
      <c r="A792" s="122"/>
      <c r="B792" s="122"/>
      <c r="C792" s="122"/>
      <c r="D792" s="122"/>
      <c r="E792" s="122"/>
      <c r="F792" s="122"/>
      <c r="G792" s="122"/>
      <c r="H792" s="122"/>
      <c r="I792" s="122"/>
      <c r="J792" s="122"/>
    </row>
    <row r="793" spans="1:10" x14ac:dyDescent="0.2">
      <c r="A793" s="122"/>
      <c r="B793" s="122"/>
      <c r="C793" s="122"/>
      <c r="D793" s="122"/>
      <c r="E793" s="122"/>
      <c r="F793" s="122"/>
      <c r="G793" s="122"/>
      <c r="H793" s="122"/>
      <c r="I793" s="122"/>
      <c r="J793" s="122"/>
    </row>
    <row r="794" spans="1:10" x14ac:dyDescent="0.2">
      <c r="A794" s="122"/>
      <c r="B794" s="122"/>
      <c r="C794" s="122"/>
      <c r="D794" s="122"/>
      <c r="E794" s="122"/>
      <c r="F794" s="122"/>
      <c r="G794" s="122"/>
      <c r="H794" s="122"/>
      <c r="I794" s="122"/>
      <c r="J794" s="122"/>
    </row>
    <row r="795" spans="1:10" x14ac:dyDescent="0.2">
      <c r="A795" s="122"/>
      <c r="B795" s="122"/>
      <c r="C795" s="122"/>
      <c r="D795" s="122"/>
      <c r="E795" s="122"/>
      <c r="F795" s="122"/>
      <c r="G795" s="122"/>
      <c r="H795" s="122"/>
      <c r="I795" s="122"/>
      <c r="J795" s="122"/>
    </row>
    <row r="796" spans="1:10" x14ac:dyDescent="0.2">
      <c r="A796" s="122"/>
      <c r="B796" s="122"/>
      <c r="C796" s="122"/>
      <c r="D796" s="122"/>
      <c r="E796" s="122"/>
      <c r="F796" s="122"/>
      <c r="G796" s="122"/>
      <c r="H796" s="122"/>
      <c r="I796" s="122"/>
      <c r="J796" s="122"/>
    </row>
    <row r="797" spans="1:10" x14ac:dyDescent="0.2">
      <c r="A797" s="122"/>
      <c r="B797" s="122"/>
      <c r="C797" s="122"/>
      <c r="D797" s="122"/>
      <c r="E797" s="122"/>
      <c r="F797" s="122"/>
      <c r="G797" s="122"/>
      <c r="H797" s="122"/>
      <c r="I797" s="122"/>
      <c r="J797" s="122"/>
    </row>
    <row r="798" spans="1:10" x14ac:dyDescent="0.2">
      <c r="A798" s="122"/>
      <c r="B798" s="122"/>
      <c r="C798" s="122"/>
      <c r="D798" s="122"/>
      <c r="E798" s="122"/>
      <c r="F798" s="122"/>
      <c r="G798" s="122"/>
      <c r="H798" s="122"/>
      <c r="I798" s="122"/>
      <c r="J798" s="122"/>
    </row>
    <row r="799" spans="1:10" x14ac:dyDescent="0.2">
      <c r="A799" s="122"/>
      <c r="B799" s="122"/>
      <c r="C799" s="122"/>
      <c r="D799" s="122"/>
      <c r="E799" s="122"/>
      <c r="F799" s="122"/>
      <c r="G799" s="122"/>
      <c r="H799" s="122"/>
      <c r="I799" s="122"/>
      <c r="J799" s="122"/>
    </row>
    <row r="800" spans="1:10" x14ac:dyDescent="0.2">
      <c r="A800" s="122"/>
      <c r="B800" s="122"/>
      <c r="C800" s="122"/>
      <c r="D800" s="122"/>
      <c r="E800" s="122"/>
      <c r="F800" s="122"/>
      <c r="G800" s="122"/>
      <c r="H800" s="122"/>
      <c r="I800" s="122"/>
      <c r="J800" s="122"/>
    </row>
    <row r="801" spans="1:10" x14ac:dyDescent="0.2">
      <c r="A801" s="122"/>
      <c r="B801" s="122"/>
      <c r="C801" s="122"/>
      <c r="D801" s="122"/>
      <c r="E801" s="122"/>
      <c r="F801" s="122"/>
      <c r="G801" s="122"/>
      <c r="H801" s="122"/>
      <c r="I801" s="122"/>
      <c r="J801" s="122"/>
    </row>
    <row r="802" spans="1:10" x14ac:dyDescent="0.2">
      <c r="A802" s="122"/>
      <c r="B802" s="122"/>
      <c r="C802" s="122"/>
      <c r="D802" s="122"/>
      <c r="E802" s="122"/>
      <c r="F802" s="122"/>
      <c r="G802" s="122"/>
      <c r="H802" s="122"/>
      <c r="I802" s="122"/>
      <c r="J802" s="122"/>
    </row>
    <row r="803" spans="1:10" x14ac:dyDescent="0.2">
      <c r="A803" s="122"/>
      <c r="B803" s="122"/>
      <c r="C803" s="122"/>
      <c r="D803" s="122"/>
      <c r="E803" s="122"/>
      <c r="F803" s="122"/>
      <c r="G803" s="122"/>
      <c r="H803" s="122"/>
      <c r="I803" s="122"/>
      <c r="J803" s="122"/>
    </row>
    <row r="804" spans="1:10" x14ac:dyDescent="0.2">
      <c r="A804" s="122"/>
      <c r="B804" s="122"/>
      <c r="C804" s="122"/>
      <c r="D804" s="122"/>
      <c r="E804" s="122"/>
      <c r="F804" s="122"/>
      <c r="G804" s="122"/>
      <c r="H804" s="122"/>
      <c r="I804" s="122"/>
      <c r="J804" s="122"/>
    </row>
    <row r="805" spans="1:10" x14ac:dyDescent="0.2">
      <c r="A805" s="122"/>
      <c r="B805" s="122"/>
      <c r="C805" s="122"/>
      <c r="D805" s="122"/>
      <c r="E805" s="122"/>
      <c r="F805" s="122"/>
      <c r="G805" s="122"/>
      <c r="H805" s="122"/>
      <c r="I805" s="122"/>
      <c r="J805" s="122"/>
    </row>
    <row r="806" spans="1:10" x14ac:dyDescent="0.2">
      <c r="A806" s="122"/>
      <c r="B806" s="122"/>
      <c r="C806" s="122"/>
      <c r="D806" s="122"/>
      <c r="E806" s="122"/>
      <c r="F806" s="122"/>
      <c r="G806" s="122"/>
      <c r="H806" s="122"/>
      <c r="I806" s="122"/>
      <c r="J806" s="122"/>
    </row>
    <row r="807" spans="1:10" x14ac:dyDescent="0.2">
      <c r="A807" s="122"/>
      <c r="B807" s="122"/>
      <c r="C807" s="122"/>
      <c r="D807" s="122"/>
      <c r="E807" s="122"/>
      <c r="F807" s="122"/>
      <c r="G807" s="122"/>
      <c r="H807" s="122"/>
      <c r="I807" s="122"/>
      <c r="J807" s="122"/>
    </row>
    <row r="808" spans="1:10" x14ac:dyDescent="0.2">
      <c r="A808" s="122"/>
      <c r="B808" s="122"/>
      <c r="C808" s="122"/>
      <c r="D808" s="122"/>
      <c r="E808" s="122"/>
      <c r="F808" s="122"/>
      <c r="G808" s="122"/>
      <c r="H808" s="122"/>
      <c r="I808" s="122"/>
      <c r="J808" s="122"/>
    </row>
    <row r="809" spans="1:10" x14ac:dyDescent="0.2">
      <c r="A809" s="122"/>
      <c r="B809" s="122"/>
      <c r="C809" s="122"/>
      <c r="D809" s="122"/>
      <c r="E809" s="122"/>
      <c r="F809" s="122"/>
      <c r="G809" s="122"/>
      <c r="H809" s="122"/>
      <c r="I809" s="122"/>
      <c r="J809" s="122"/>
    </row>
    <row r="810" spans="1:10" x14ac:dyDescent="0.2">
      <c r="A810" s="122"/>
      <c r="B810" s="122"/>
      <c r="C810" s="122"/>
      <c r="D810" s="122"/>
      <c r="E810" s="122"/>
      <c r="F810" s="122"/>
      <c r="G810" s="122"/>
      <c r="H810" s="122"/>
      <c r="I810" s="122"/>
      <c r="J810" s="122"/>
    </row>
    <row r="811" spans="1:10" x14ac:dyDescent="0.2">
      <c r="A811" s="122"/>
      <c r="B811" s="122"/>
      <c r="C811" s="122"/>
      <c r="D811" s="122"/>
      <c r="E811" s="122"/>
      <c r="F811" s="122"/>
      <c r="G811" s="122"/>
      <c r="H811" s="122"/>
      <c r="I811" s="122"/>
      <c r="J811" s="122"/>
    </row>
    <row r="812" spans="1:10" x14ac:dyDescent="0.2">
      <c r="A812" s="122"/>
      <c r="B812" s="122"/>
      <c r="C812" s="122"/>
      <c r="D812" s="122"/>
      <c r="E812" s="122"/>
      <c r="F812" s="122"/>
      <c r="G812" s="122"/>
      <c r="H812" s="122"/>
      <c r="I812" s="122"/>
      <c r="J812" s="122"/>
    </row>
    <row r="813" spans="1:10" x14ac:dyDescent="0.2">
      <c r="A813" s="122"/>
      <c r="B813" s="122"/>
      <c r="C813" s="122"/>
      <c r="D813" s="122"/>
      <c r="E813" s="122"/>
      <c r="F813" s="122"/>
      <c r="G813" s="122"/>
      <c r="H813" s="122"/>
      <c r="I813" s="122"/>
      <c r="J813" s="122"/>
    </row>
    <row r="814" spans="1:10" x14ac:dyDescent="0.2">
      <c r="A814" s="122"/>
      <c r="B814" s="122"/>
      <c r="C814" s="122"/>
      <c r="D814" s="122"/>
      <c r="E814" s="122"/>
      <c r="F814" s="122"/>
      <c r="G814" s="122"/>
      <c r="H814" s="122"/>
      <c r="I814" s="122"/>
      <c r="J814" s="122"/>
    </row>
    <row r="815" spans="1:10" x14ac:dyDescent="0.2">
      <c r="A815" s="122"/>
      <c r="B815" s="122"/>
      <c r="C815" s="122"/>
      <c r="D815" s="122"/>
      <c r="E815" s="122"/>
      <c r="F815" s="122"/>
      <c r="G815" s="122"/>
      <c r="H815" s="122"/>
      <c r="I815" s="122"/>
      <c r="J815" s="122"/>
    </row>
    <row r="816" spans="1:10" x14ac:dyDescent="0.2">
      <c r="A816" s="122"/>
      <c r="B816" s="122"/>
      <c r="C816" s="122"/>
      <c r="D816" s="122"/>
      <c r="E816" s="122"/>
      <c r="F816" s="122"/>
      <c r="G816" s="122"/>
      <c r="H816" s="122"/>
      <c r="I816" s="122"/>
      <c r="J816" s="122"/>
    </row>
    <row r="817" spans="1:10" x14ac:dyDescent="0.2">
      <c r="A817" s="122"/>
      <c r="B817" s="122"/>
      <c r="C817" s="122"/>
      <c r="D817" s="122"/>
      <c r="E817" s="122"/>
      <c r="F817" s="122"/>
      <c r="G817" s="122"/>
      <c r="H817" s="122"/>
      <c r="I817" s="122"/>
      <c r="J817" s="122"/>
    </row>
    <row r="818" spans="1:10" x14ac:dyDescent="0.2">
      <c r="A818" s="122"/>
      <c r="B818" s="122"/>
      <c r="C818" s="122"/>
      <c r="D818" s="122"/>
      <c r="E818" s="122"/>
      <c r="F818" s="122"/>
      <c r="G818" s="122"/>
      <c r="H818" s="122"/>
      <c r="I818" s="122"/>
      <c r="J818" s="122"/>
    </row>
    <row r="819" spans="1:10" x14ac:dyDescent="0.2">
      <c r="A819" s="122"/>
      <c r="B819" s="122"/>
      <c r="C819" s="122"/>
      <c r="D819" s="122"/>
      <c r="E819" s="122"/>
      <c r="F819" s="122"/>
      <c r="G819" s="122"/>
      <c r="H819" s="122"/>
      <c r="I819" s="122"/>
      <c r="J819" s="122"/>
    </row>
    <row r="820" spans="1:10" x14ac:dyDescent="0.2">
      <c r="A820" s="122"/>
      <c r="B820" s="122"/>
      <c r="C820" s="122"/>
      <c r="D820" s="122"/>
      <c r="E820" s="122"/>
      <c r="F820" s="122"/>
      <c r="G820" s="122"/>
      <c r="H820" s="122"/>
      <c r="I820" s="122"/>
      <c r="J820" s="122"/>
    </row>
    <row r="821" spans="1:10" x14ac:dyDescent="0.2">
      <c r="A821" s="122"/>
      <c r="B821" s="122"/>
      <c r="C821" s="122"/>
      <c r="D821" s="122"/>
      <c r="E821" s="122"/>
      <c r="F821" s="122"/>
      <c r="G821" s="122"/>
      <c r="H821" s="122"/>
      <c r="I821" s="122"/>
      <c r="J821" s="122"/>
    </row>
    <row r="822" spans="1:10" x14ac:dyDescent="0.2">
      <c r="A822" s="122"/>
      <c r="B822" s="122"/>
      <c r="C822" s="122"/>
      <c r="D822" s="122"/>
      <c r="E822" s="122"/>
      <c r="F822" s="122"/>
      <c r="G822" s="122"/>
      <c r="H822" s="122"/>
      <c r="I822" s="122"/>
      <c r="J822" s="122"/>
    </row>
    <row r="823" spans="1:10" x14ac:dyDescent="0.2">
      <c r="A823" s="122"/>
      <c r="B823" s="122"/>
      <c r="C823" s="122"/>
      <c r="D823" s="122"/>
      <c r="E823" s="122"/>
      <c r="F823" s="122"/>
      <c r="G823" s="122"/>
      <c r="H823" s="122"/>
      <c r="I823" s="122"/>
      <c r="J823" s="122"/>
    </row>
    <row r="824" spans="1:10" x14ac:dyDescent="0.2">
      <c r="A824" s="122"/>
      <c r="B824" s="122"/>
      <c r="C824" s="122"/>
      <c r="D824" s="122"/>
      <c r="E824" s="122"/>
      <c r="F824" s="122"/>
      <c r="G824" s="122"/>
      <c r="H824" s="122"/>
      <c r="I824" s="122"/>
      <c r="J824" s="122"/>
    </row>
    <row r="825" spans="1:10" x14ac:dyDescent="0.2">
      <c r="A825" s="122"/>
      <c r="B825" s="122"/>
      <c r="C825" s="122"/>
      <c r="D825" s="122"/>
      <c r="E825" s="122"/>
      <c r="F825" s="122"/>
      <c r="G825" s="122"/>
      <c r="H825" s="122"/>
      <c r="I825" s="122"/>
      <c r="J825" s="122"/>
    </row>
    <row r="826" spans="1:10" x14ac:dyDescent="0.2">
      <c r="A826" s="122"/>
      <c r="B826" s="122"/>
      <c r="C826" s="122"/>
      <c r="D826" s="122"/>
      <c r="E826" s="122"/>
      <c r="F826" s="122"/>
      <c r="G826" s="122"/>
      <c r="H826" s="122"/>
      <c r="I826" s="122"/>
      <c r="J826" s="122"/>
    </row>
    <row r="827" spans="1:10" x14ac:dyDescent="0.2">
      <c r="A827" s="122"/>
      <c r="B827" s="122"/>
      <c r="C827" s="122"/>
      <c r="D827" s="122"/>
      <c r="E827" s="122"/>
      <c r="F827" s="122"/>
      <c r="G827" s="122"/>
      <c r="H827" s="122"/>
      <c r="I827" s="122"/>
      <c r="J827" s="122"/>
    </row>
    <row r="828" spans="1:10" x14ac:dyDescent="0.2">
      <c r="A828" s="122"/>
      <c r="B828" s="122"/>
      <c r="C828" s="122"/>
      <c r="D828" s="122"/>
      <c r="E828" s="122"/>
      <c r="F828" s="122"/>
      <c r="G828" s="122"/>
      <c r="H828" s="122"/>
      <c r="I828" s="122"/>
      <c r="J828" s="122"/>
    </row>
    <row r="829" spans="1:10" x14ac:dyDescent="0.2">
      <c r="A829" s="122"/>
      <c r="B829" s="122"/>
      <c r="C829" s="122"/>
      <c r="D829" s="122"/>
      <c r="E829" s="122"/>
      <c r="F829" s="122"/>
      <c r="G829" s="122"/>
      <c r="H829" s="122"/>
      <c r="I829" s="122"/>
      <c r="J829" s="122"/>
    </row>
    <row r="830" spans="1:10" x14ac:dyDescent="0.2">
      <c r="A830" s="122"/>
      <c r="B830" s="122"/>
      <c r="C830" s="122"/>
      <c r="D830" s="122"/>
      <c r="E830" s="122"/>
      <c r="F830" s="122"/>
      <c r="G830" s="122"/>
      <c r="H830" s="122"/>
      <c r="I830" s="122"/>
      <c r="J830" s="122"/>
    </row>
    <row r="831" spans="1:10" x14ac:dyDescent="0.2">
      <c r="A831" s="122"/>
      <c r="B831" s="122"/>
      <c r="C831" s="122"/>
      <c r="D831" s="122"/>
      <c r="E831" s="122"/>
      <c r="F831" s="122"/>
      <c r="G831" s="122"/>
      <c r="H831" s="122"/>
      <c r="I831" s="122"/>
      <c r="J831" s="122"/>
    </row>
    <row r="832" spans="1:10" x14ac:dyDescent="0.2">
      <c r="A832" s="122"/>
      <c r="B832" s="122"/>
      <c r="C832" s="122"/>
      <c r="D832" s="122"/>
      <c r="E832" s="122"/>
      <c r="F832" s="122"/>
      <c r="G832" s="122"/>
      <c r="H832" s="122"/>
      <c r="I832" s="122"/>
      <c r="J832" s="122"/>
    </row>
    <row r="833" spans="1:10" x14ac:dyDescent="0.2">
      <c r="A833" s="122"/>
      <c r="B833" s="122"/>
      <c r="C833" s="122"/>
      <c r="D833" s="122"/>
      <c r="E833" s="122"/>
      <c r="F833" s="122"/>
      <c r="G833" s="122"/>
      <c r="H833" s="122"/>
      <c r="I833" s="122"/>
      <c r="J833" s="122"/>
    </row>
    <row r="834" spans="1:10" x14ac:dyDescent="0.2">
      <c r="A834" s="122"/>
      <c r="B834" s="122"/>
      <c r="C834" s="122"/>
      <c r="D834" s="122"/>
      <c r="E834" s="122"/>
      <c r="F834" s="122"/>
      <c r="G834" s="122"/>
      <c r="H834" s="122"/>
      <c r="I834" s="122"/>
      <c r="J834" s="122"/>
    </row>
    <row r="835" spans="1:10" x14ac:dyDescent="0.2">
      <c r="A835" s="122"/>
      <c r="B835" s="122"/>
      <c r="C835" s="122"/>
      <c r="D835" s="122"/>
      <c r="E835" s="122"/>
      <c r="F835" s="122"/>
      <c r="G835" s="122"/>
      <c r="H835" s="122"/>
      <c r="I835" s="122"/>
      <c r="J835" s="122"/>
    </row>
    <row r="836" spans="1:10" x14ac:dyDescent="0.2">
      <c r="A836" s="122"/>
      <c r="B836" s="122"/>
      <c r="C836" s="122"/>
      <c r="D836" s="122"/>
      <c r="E836" s="122"/>
      <c r="F836" s="122"/>
      <c r="G836" s="122"/>
      <c r="H836" s="122"/>
      <c r="I836" s="122"/>
      <c r="J836" s="122"/>
    </row>
    <row r="837" spans="1:10" x14ac:dyDescent="0.2">
      <c r="A837" s="122"/>
      <c r="B837" s="122"/>
      <c r="C837" s="122"/>
      <c r="D837" s="122"/>
      <c r="E837" s="122"/>
      <c r="F837" s="122"/>
      <c r="G837" s="122"/>
      <c r="H837" s="122"/>
      <c r="I837" s="122"/>
      <c r="J837" s="122"/>
    </row>
    <row r="838" spans="1:10" x14ac:dyDescent="0.2">
      <c r="A838" s="122"/>
      <c r="B838" s="122"/>
      <c r="C838" s="122"/>
      <c r="D838" s="122"/>
      <c r="E838" s="122"/>
      <c r="F838" s="122"/>
      <c r="G838" s="122"/>
      <c r="H838" s="122"/>
      <c r="I838" s="122"/>
      <c r="J838" s="122"/>
    </row>
    <row r="839" spans="1:10" x14ac:dyDescent="0.2">
      <c r="A839" s="122"/>
      <c r="B839" s="122"/>
      <c r="C839" s="122"/>
      <c r="D839" s="122"/>
      <c r="E839" s="122"/>
      <c r="F839" s="122"/>
      <c r="G839" s="122"/>
      <c r="H839" s="122"/>
      <c r="I839" s="122"/>
      <c r="J839" s="122"/>
    </row>
    <row r="840" spans="1:10" x14ac:dyDescent="0.2">
      <c r="A840" s="122"/>
      <c r="B840" s="122"/>
      <c r="C840" s="122"/>
      <c r="D840" s="122"/>
      <c r="E840" s="122"/>
      <c r="F840" s="122"/>
      <c r="G840" s="122"/>
      <c r="H840" s="122"/>
      <c r="I840" s="122"/>
      <c r="J840" s="122"/>
    </row>
    <row r="841" spans="1:10" x14ac:dyDescent="0.2">
      <c r="A841" s="122"/>
      <c r="B841" s="122"/>
      <c r="C841" s="122"/>
      <c r="D841" s="122"/>
      <c r="E841" s="122"/>
      <c r="F841" s="122"/>
      <c r="G841" s="122"/>
      <c r="H841" s="122"/>
      <c r="I841" s="122"/>
      <c r="J841" s="122"/>
    </row>
    <row r="842" spans="1:10" x14ac:dyDescent="0.2">
      <c r="A842" s="122"/>
      <c r="B842" s="122"/>
      <c r="C842" s="122"/>
      <c r="D842" s="122"/>
      <c r="E842" s="122"/>
      <c r="F842" s="122"/>
      <c r="G842" s="122"/>
      <c r="H842" s="122"/>
      <c r="I842" s="122"/>
      <c r="J842" s="122"/>
    </row>
    <row r="843" spans="1:10" x14ac:dyDescent="0.2">
      <c r="A843" s="122"/>
      <c r="B843" s="122"/>
      <c r="C843" s="122"/>
      <c r="D843" s="122"/>
      <c r="E843" s="122"/>
      <c r="F843" s="122"/>
      <c r="G843" s="122"/>
      <c r="H843" s="122"/>
      <c r="I843" s="122"/>
      <c r="J843" s="122"/>
    </row>
    <row r="844" spans="1:10" x14ac:dyDescent="0.2">
      <c r="A844" s="122"/>
      <c r="B844" s="122"/>
      <c r="C844" s="122"/>
      <c r="D844" s="122"/>
      <c r="E844" s="122"/>
      <c r="F844" s="122"/>
      <c r="G844" s="122"/>
      <c r="H844" s="122"/>
      <c r="I844" s="122"/>
      <c r="J844" s="122"/>
    </row>
    <row r="845" spans="1:10" x14ac:dyDescent="0.2">
      <c r="A845" s="122"/>
      <c r="B845" s="122"/>
      <c r="C845" s="122"/>
      <c r="D845" s="122"/>
      <c r="E845" s="122"/>
      <c r="F845" s="122"/>
      <c r="G845" s="122"/>
      <c r="H845" s="122"/>
      <c r="I845" s="122"/>
      <c r="J845" s="122"/>
    </row>
    <row r="846" spans="1:10" x14ac:dyDescent="0.2">
      <c r="A846" s="122"/>
      <c r="B846" s="122"/>
      <c r="C846" s="122"/>
      <c r="D846" s="122"/>
      <c r="E846" s="122"/>
      <c r="F846" s="122"/>
      <c r="G846" s="122"/>
      <c r="H846" s="122"/>
      <c r="I846" s="122"/>
      <c r="J846" s="122"/>
    </row>
    <row r="847" spans="1:10" x14ac:dyDescent="0.2">
      <c r="A847" s="122"/>
      <c r="B847" s="122"/>
      <c r="C847" s="122"/>
      <c r="D847" s="122"/>
      <c r="E847" s="122"/>
      <c r="F847" s="122"/>
      <c r="G847" s="122"/>
      <c r="H847" s="122"/>
      <c r="I847" s="122"/>
      <c r="J847" s="122"/>
    </row>
    <row r="848" spans="1:10" x14ac:dyDescent="0.2">
      <c r="A848" s="122"/>
      <c r="B848" s="122"/>
      <c r="C848" s="122"/>
      <c r="D848" s="122"/>
      <c r="E848" s="122"/>
      <c r="F848" s="122"/>
      <c r="G848" s="122"/>
      <c r="H848" s="122"/>
      <c r="I848" s="122"/>
      <c r="J848" s="122"/>
    </row>
    <row r="849" spans="1:10" x14ac:dyDescent="0.2">
      <c r="A849" s="122"/>
      <c r="B849" s="122"/>
      <c r="C849" s="122"/>
      <c r="D849" s="122"/>
      <c r="E849" s="122"/>
      <c r="F849" s="122"/>
      <c r="G849" s="122"/>
      <c r="H849" s="122"/>
      <c r="I849" s="122"/>
      <c r="J849" s="122"/>
    </row>
    <row r="850" spans="1:10" x14ac:dyDescent="0.2">
      <c r="A850" s="122"/>
      <c r="B850" s="122"/>
      <c r="C850" s="122"/>
      <c r="D850" s="122"/>
      <c r="E850" s="122"/>
      <c r="F850" s="122"/>
      <c r="G850" s="122"/>
      <c r="H850" s="122"/>
      <c r="I850" s="122"/>
      <c r="J850" s="122"/>
    </row>
    <row r="851" spans="1:10" x14ac:dyDescent="0.2">
      <c r="A851" s="122"/>
      <c r="B851" s="122"/>
      <c r="C851" s="122"/>
      <c r="D851" s="122"/>
      <c r="E851" s="122"/>
      <c r="F851" s="122"/>
      <c r="G851" s="122"/>
      <c r="H851" s="122"/>
      <c r="I851" s="122"/>
      <c r="J851" s="122"/>
    </row>
    <row r="852" spans="1:10" x14ac:dyDescent="0.2">
      <c r="A852" s="122"/>
      <c r="B852" s="122"/>
      <c r="C852" s="122"/>
      <c r="D852" s="122"/>
      <c r="E852" s="122"/>
      <c r="F852" s="122"/>
      <c r="G852" s="122"/>
      <c r="H852" s="122"/>
      <c r="I852" s="122"/>
      <c r="J852" s="122"/>
    </row>
    <row r="853" spans="1:10" x14ac:dyDescent="0.2">
      <c r="A853" s="122"/>
      <c r="B853" s="122"/>
      <c r="C853" s="122"/>
      <c r="D853" s="122"/>
      <c r="E853" s="122"/>
      <c r="F853" s="122"/>
      <c r="G853" s="122"/>
      <c r="H853" s="122"/>
      <c r="I853" s="122"/>
      <c r="J853" s="122"/>
    </row>
    <row r="854" spans="1:10" x14ac:dyDescent="0.2">
      <c r="A854" s="122"/>
      <c r="B854" s="122"/>
      <c r="C854" s="122"/>
      <c r="D854" s="122"/>
      <c r="E854" s="122"/>
      <c r="F854" s="122"/>
      <c r="G854" s="122"/>
      <c r="H854" s="122"/>
      <c r="I854" s="122"/>
      <c r="J854" s="122"/>
    </row>
    <row r="855" spans="1:10" x14ac:dyDescent="0.2">
      <c r="A855" s="122"/>
      <c r="B855" s="122"/>
      <c r="C855" s="122"/>
      <c r="D855" s="122"/>
      <c r="E855" s="122"/>
      <c r="F855" s="122"/>
      <c r="G855" s="122"/>
      <c r="H855" s="122"/>
      <c r="I855" s="122"/>
      <c r="J855" s="122"/>
    </row>
    <row r="856" spans="1:10" x14ac:dyDescent="0.2">
      <c r="A856" s="122"/>
      <c r="B856" s="122"/>
      <c r="C856" s="122"/>
      <c r="D856" s="122"/>
      <c r="E856" s="122"/>
      <c r="F856" s="122"/>
      <c r="G856" s="122"/>
      <c r="H856" s="122"/>
      <c r="I856" s="122"/>
      <c r="J856" s="122"/>
    </row>
    <row r="857" spans="1:10" x14ac:dyDescent="0.2">
      <c r="A857" s="122"/>
      <c r="B857" s="122"/>
      <c r="C857" s="122"/>
      <c r="D857" s="122"/>
      <c r="E857" s="122"/>
      <c r="F857" s="122"/>
      <c r="G857" s="122"/>
      <c r="H857" s="122"/>
      <c r="I857" s="122"/>
      <c r="J857" s="122"/>
    </row>
    <row r="858" spans="1:10" x14ac:dyDescent="0.2">
      <c r="A858" s="122"/>
      <c r="B858" s="122"/>
      <c r="C858" s="122"/>
      <c r="D858" s="122"/>
      <c r="E858" s="122"/>
      <c r="F858" s="122"/>
      <c r="G858" s="122"/>
      <c r="H858" s="122"/>
      <c r="I858" s="122"/>
      <c r="J858" s="122"/>
    </row>
    <row r="859" spans="1:10" x14ac:dyDescent="0.2">
      <c r="A859" s="122"/>
      <c r="B859" s="122"/>
      <c r="C859" s="122"/>
      <c r="D859" s="122"/>
      <c r="E859" s="122"/>
      <c r="F859" s="122"/>
      <c r="G859" s="122"/>
      <c r="H859" s="122"/>
      <c r="I859" s="122"/>
      <c r="J859" s="122"/>
    </row>
    <row r="860" spans="1:10" x14ac:dyDescent="0.2">
      <c r="A860" s="122"/>
      <c r="B860" s="122"/>
      <c r="C860" s="122"/>
      <c r="D860" s="122"/>
      <c r="E860" s="122"/>
      <c r="F860" s="122"/>
      <c r="G860" s="122"/>
      <c r="H860" s="122"/>
      <c r="I860" s="122"/>
      <c r="J860" s="122"/>
    </row>
    <row r="861" spans="1:10" x14ac:dyDescent="0.2">
      <c r="A861" s="122"/>
      <c r="B861" s="122"/>
      <c r="C861" s="122"/>
      <c r="D861" s="122"/>
      <c r="E861" s="122"/>
      <c r="F861" s="122"/>
      <c r="G861" s="122"/>
      <c r="H861" s="122"/>
      <c r="I861" s="122"/>
      <c r="J861" s="122"/>
    </row>
    <row r="862" spans="1:10" x14ac:dyDescent="0.2">
      <c r="A862" s="122"/>
      <c r="B862" s="122"/>
      <c r="C862" s="122"/>
      <c r="D862" s="122"/>
      <c r="E862" s="122"/>
      <c r="F862" s="122"/>
      <c r="G862" s="122"/>
      <c r="H862" s="122"/>
      <c r="I862" s="122"/>
      <c r="J862" s="122"/>
    </row>
    <row r="863" spans="1:10" x14ac:dyDescent="0.2">
      <c r="A863" s="122"/>
      <c r="B863" s="122"/>
      <c r="C863" s="122"/>
      <c r="D863" s="122"/>
      <c r="E863" s="122"/>
      <c r="F863" s="122"/>
      <c r="G863" s="122"/>
      <c r="H863" s="122"/>
      <c r="I863" s="122"/>
      <c r="J863" s="122"/>
    </row>
    <row r="864" spans="1:10" x14ac:dyDescent="0.2">
      <c r="A864" s="122"/>
      <c r="B864" s="122"/>
      <c r="C864" s="122"/>
      <c r="D864" s="122"/>
      <c r="E864" s="122"/>
      <c r="F864" s="122"/>
      <c r="G864" s="122"/>
      <c r="H864" s="122"/>
      <c r="I864" s="122"/>
      <c r="J864" s="122"/>
    </row>
    <row r="865" spans="1:10" x14ac:dyDescent="0.2">
      <c r="A865" s="122"/>
      <c r="B865" s="122"/>
      <c r="C865" s="122"/>
      <c r="D865" s="122"/>
      <c r="E865" s="122"/>
      <c r="F865" s="122"/>
      <c r="G865" s="122"/>
      <c r="H865" s="122"/>
      <c r="I865" s="122"/>
      <c r="J865" s="122"/>
    </row>
    <row r="866" spans="1:10" x14ac:dyDescent="0.2">
      <c r="A866" s="122"/>
      <c r="B866" s="122"/>
      <c r="C866" s="122"/>
      <c r="D866" s="122"/>
      <c r="E866" s="122"/>
      <c r="F866" s="122"/>
      <c r="G866" s="122"/>
      <c r="H866" s="122"/>
      <c r="I866" s="122"/>
      <c r="J866" s="122"/>
    </row>
    <row r="867" spans="1:10" x14ac:dyDescent="0.2">
      <c r="A867" s="122"/>
      <c r="B867" s="122"/>
      <c r="C867" s="122"/>
      <c r="D867" s="122"/>
      <c r="E867" s="122"/>
      <c r="F867" s="122"/>
      <c r="G867" s="122"/>
      <c r="H867" s="122"/>
      <c r="I867" s="122"/>
      <c r="J867" s="122"/>
    </row>
    <row r="868" spans="1:10" x14ac:dyDescent="0.2">
      <c r="A868" s="122"/>
      <c r="B868" s="122"/>
      <c r="C868" s="122"/>
      <c r="D868" s="122"/>
      <c r="E868" s="122"/>
      <c r="F868" s="122"/>
      <c r="G868" s="122"/>
      <c r="H868" s="122"/>
      <c r="I868" s="122"/>
      <c r="J868" s="122"/>
    </row>
    <row r="869" spans="1:10" x14ac:dyDescent="0.2">
      <c r="A869" s="122"/>
      <c r="B869" s="122"/>
      <c r="C869" s="122"/>
      <c r="D869" s="122"/>
      <c r="E869" s="122"/>
      <c r="F869" s="122"/>
      <c r="G869" s="122"/>
      <c r="H869" s="122"/>
      <c r="I869" s="122"/>
      <c r="J869" s="122"/>
    </row>
    <row r="870" spans="1:10" x14ac:dyDescent="0.2">
      <c r="A870" s="122"/>
      <c r="B870" s="122"/>
      <c r="C870" s="122"/>
      <c r="D870" s="122"/>
      <c r="E870" s="122"/>
      <c r="F870" s="122"/>
      <c r="G870" s="122"/>
      <c r="H870" s="122"/>
      <c r="I870" s="122"/>
      <c r="J870" s="122"/>
    </row>
    <row r="871" spans="1:10" x14ac:dyDescent="0.2">
      <c r="A871" s="122"/>
      <c r="B871" s="122"/>
      <c r="C871" s="122"/>
      <c r="D871" s="122"/>
      <c r="E871" s="122"/>
      <c r="F871" s="122"/>
      <c r="G871" s="122"/>
      <c r="H871" s="122"/>
      <c r="I871" s="122"/>
      <c r="J871" s="122"/>
    </row>
    <row r="872" spans="1:10" x14ac:dyDescent="0.2">
      <c r="A872" s="122"/>
      <c r="B872" s="122"/>
      <c r="C872" s="122"/>
      <c r="D872" s="122"/>
      <c r="E872" s="122"/>
      <c r="F872" s="122"/>
      <c r="G872" s="122"/>
      <c r="H872" s="122"/>
      <c r="I872" s="122"/>
      <c r="J872" s="122"/>
    </row>
    <row r="873" spans="1:10" x14ac:dyDescent="0.2">
      <c r="A873" s="122"/>
      <c r="B873" s="122"/>
      <c r="C873" s="122"/>
      <c r="D873" s="122"/>
      <c r="E873" s="122"/>
      <c r="F873" s="122"/>
      <c r="G873" s="122"/>
      <c r="H873" s="122"/>
      <c r="I873" s="122"/>
      <c r="J873" s="122"/>
    </row>
    <row r="874" spans="1:10" x14ac:dyDescent="0.2">
      <c r="A874" s="122"/>
      <c r="B874" s="122"/>
      <c r="C874" s="122"/>
      <c r="D874" s="122"/>
      <c r="E874" s="122"/>
      <c r="F874" s="122"/>
      <c r="G874" s="122"/>
      <c r="H874" s="122"/>
      <c r="I874" s="122"/>
      <c r="J874" s="122"/>
    </row>
    <row r="875" spans="1:10" x14ac:dyDescent="0.2">
      <c r="A875" s="122"/>
      <c r="B875" s="122"/>
      <c r="C875" s="122"/>
      <c r="D875" s="122"/>
      <c r="E875" s="122"/>
      <c r="F875" s="122"/>
      <c r="G875" s="122"/>
      <c r="H875" s="122"/>
      <c r="I875" s="122"/>
      <c r="J875" s="122"/>
    </row>
    <row r="876" spans="1:10" x14ac:dyDescent="0.2">
      <c r="A876" s="122"/>
      <c r="B876" s="122"/>
      <c r="C876" s="122"/>
      <c r="D876" s="122"/>
      <c r="E876" s="122"/>
      <c r="F876" s="122"/>
      <c r="G876" s="122"/>
      <c r="H876" s="122"/>
      <c r="I876" s="122"/>
      <c r="J876" s="122"/>
    </row>
    <row r="877" spans="1:10" x14ac:dyDescent="0.2">
      <c r="A877" s="122"/>
      <c r="B877" s="122"/>
      <c r="C877" s="122"/>
      <c r="D877" s="122"/>
      <c r="E877" s="122"/>
      <c r="F877" s="122"/>
      <c r="G877" s="122"/>
      <c r="H877" s="122"/>
      <c r="I877" s="122"/>
      <c r="J877" s="122"/>
    </row>
    <row r="878" spans="1:10" x14ac:dyDescent="0.2">
      <c r="A878" s="122"/>
      <c r="B878" s="122"/>
      <c r="C878" s="122"/>
      <c r="D878" s="122"/>
      <c r="E878" s="122"/>
      <c r="F878" s="122"/>
      <c r="G878" s="122"/>
      <c r="H878" s="122"/>
      <c r="I878" s="122"/>
      <c r="J878" s="122"/>
    </row>
    <row r="879" spans="1:10" x14ac:dyDescent="0.2">
      <c r="A879" s="122"/>
      <c r="B879" s="122"/>
      <c r="C879" s="122"/>
      <c r="D879" s="122"/>
      <c r="E879" s="122"/>
      <c r="F879" s="122"/>
      <c r="G879" s="122"/>
      <c r="H879" s="122"/>
      <c r="I879" s="122"/>
      <c r="J879" s="122"/>
    </row>
    <row r="880" spans="1:10" x14ac:dyDescent="0.2">
      <c r="A880" s="122"/>
      <c r="B880" s="122"/>
      <c r="C880" s="122"/>
      <c r="D880" s="122"/>
      <c r="E880" s="122"/>
      <c r="F880" s="122"/>
      <c r="G880" s="122"/>
      <c r="H880" s="122"/>
      <c r="I880" s="122"/>
      <c r="J880" s="122"/>
    </row>
    <row r="881" spans="1:10" x14ac:dyDescent="0.2">
      <c r="A881" s="122"/>
      <c r="B881" s="122"/>
      <c r="C881" s="122"/>
      <c r="D881" s="122"/>
      <c r="E881" s="122"/>
      <c r="F881" s="122"/>
      <c r="G881" s="122"/>
      <c r="H881" s="122"/>
      <c r="I881" s="122"/>
      <c r="J881" s="122"/>
    </row>
    <row r="882" spans="1:10" x14ac:dyDescent="0.2">
      <c r="A882" s="122"/>
      <c r="B882" s="122"/>
      <c r="C882" s="122"/>
      <c r="D882" s="122"/>
      <c r="E882" s="122"/>
      <c r="F882" s="122"/>
      <c r="G882" s="122"/>
      <c r="H882" s="122"/>
      <c r="I882" s="122"/>
      <c r="J882" s="122"/>
    </row>
    <row r="883" spans="1:10" x14ac:dyDescent="0.2">
      <c r="A883" s="122"/>
      <c r="B883" s="122"/>
      <c r="C883" s="122"/>
      <c r="D883" s="122"/>
      <c r="E883" s="122"/>
      <c r="F883" s="122"/>
      <c r="G883" s="122"/>
      <c r="H883" s="122"/>
      <c r="I883" s="122"/>
      <c r="J883" s="122"/>
    </row>
    <row r="884" spans="1:10" x14ac:dyDescent="0.2">
      <c r="A884" s="122"/>
      <c r="B884" s="122"/>
      <c r="C884" s="122"/>
      <c r="D884" s="122"/>
      <c r="E884" s="122"/>
      <c r="F884" s="122"/>
      <c r="G884" s="122"/>
      <c r="H884" s="122"/>
      <c r="I884" s="122"/>
      <c r="J884" s="122"/>
    </row>
    <row r="885" spans="1:10" x14ac:dyDescent="0.2">
      <c r="A885" s="122"/>
      <c r="B885" s="122"/>
      <c r="C885" s="122"/>
      <c r="D885" s="122"/>
      <c r="E885" s="122"/>
      <c r="F885" s="122"/>
      <c r="G885" s="122"/>
      <c r="H885" s="122"/>
      <c r="I885" s="122"/>
      <c r="J885" s="122"/>
    </row>
    <row r="886" spans="1:10" x14ac:dyDescent="0.2">
      <c r="A886" s="122"/>
      <c r="B886" s="122"/>
      <c r="C886" s="122"/>
      <c r="D886" s="122"/>
      <c r="E886" s="122"/>
      <c r="F886" s="122"/>
      <c r="G886" s="122"/>
      <c r="H886" s="122"/>
      <c r="I886" s="122"/>
      <c r="J886" s="122"/>
    </row>
    <row r="887" spans="1:10" x14ac:dyDescent="0.2">
      <c r="A887" s="122"/>
      <c r="B887" s="122"/>
      <c r="C887" s="122"/>
      <c r="D887" s="122"/>
      <c r="E887" s="122"/>
      <c r="F887" s="122"/>
      <c r="G887" s="122"/>
      <c r="H887" s="122"/>
      <c r="I887" s="122"/>
      <c r="J887" s="122"/>
    </row>
    <row r="888" spans="1:10" x14ac:dyDescent="0.2">
      <c r="A888" s="122"/>
      <c r="B888" s="122"/>
      <c r="C888" s="122"/>
      <c r="D888" s="122"/>
      <c r="E888" s="122"/>
      <c r="F888" s="122"/>
      <c r="G888" s="122"/>
      <c r="H888" s="122"/>
      <c r="I888" s="122"/>
      <c r="J888" s="122"/>
    </row>
  </sheetData>
  <sheetProtection algorithmName="SHA-512" hashValue="tcfd/cXW0sZbdpa7cZOnKD9HO5XDYPtfA4+Oz3+tCeVTW3aRJR/zrI1Asl2UguCTmbbqzcu5WUGKJUAzWAGxtA==" saltValue="9TgZT6o3x0t3/xaPOcMOog==" spinCount="100000" sheet="1" objects="1" scenarios="1"/>
  <autoFilter ref="A2:J567"/>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5422223578601"/>
  </sheetPr>
  <dimension ref="A1:Z472"/>
  <sheetViews>
    <sheetView rightToLeft="1" topLeftCell="A2" workbookViewId="0">
      <pane xSplit="3" ySplit="1" topLeftCell="D3" activePane="bottomRight" state="frozen"/>
      <selection activeCell="A2" sqref="A2"/>
      <selection pane="topRight" activeCell="D2" sqref="D2"/>
      <selection pane="bottomLeft" activeCell="A3" sqref="A3"/>
      <selection pane="bottomRight" activeCell="G8" sqref="G8"/>
    </sheetView>
  </sheetViews>
  <sheetFormatPr defaultColWidth="9.125" defaultRowHeight="14.25" x14ac:dyDescent="0.2"/>
  <cols>
    <col min="1" max="1" width="18" style="115" customWidth="1"/>
    <col min="2" max="2" width="36" style="14" bestFit="1" customWidth="1"/>
    <col min="3" max="3" width="10.75" style="115" bestFit="1" customWidth="1"/>
    <col min="4" max="4" width="9.875" style="36" hidden="1" customWidth="1"/>
    <col min="5" max="5" width="16.125" style="36" customWidth="1"/>
    <col min="6" max="16384" width="9.125" style="36"/>
  </cols>
  <sheetData>
    <row r="1" spans="1:26" ht="18" hidden="1" customHeight="1" x14ac:dyDescent="0.2">
      <c r="A1" s="660" t="s">
        <v>0</v>
      </c>
      <c r="B1" s="660"/>
      <c r="C1" s="660"/>
    </row>
    <row r="2" spans="1:26" s="116" customFormat="1" ht="58.5" x14ac:dyDescent="0.2">
      <c r="A2" s="632" t="s">
        <v>1</v>
      </c>
      <c r="B2" s="632" t="s">
        <v>2</v>
      </c>
      <c r="C2" s="632" t="s">
        <v>3</v>
      </c>
      <c r="D2" s="633" t="s">
        <v>580</v>
      </c>
      <c r="E2" s="633" t="s">
        <v>865</v>
      </c>
    </row>
    <row r="3" spans="1:26" ht="38.25" customHeight="1" x14ac:dyDescent="0.2">
      <c r="A3" s="661" t="s">
        <v>23</v>
      </c>
      <c r="B3" s="632" t="s">
        <v>24</v>
      </c>
      <c r="C3" s="640"/>
      <c r="D3" s="638" t="e">
        <f>#REF!+(#REF!*#REF!)</f>
        <v>#REF!</v>
      </c>
      <c r="E3" s="638">
        <v>1170000</v>
      </c>
    </row>
    <row r="4" spans="1:26" ht="18" x14ac:dyDescent="0.2">
      <c r="A4" s="661"/>
      <c r="B4" s="635" t="s">
        <v>36</v>
      </c>
      <c r="C4" s="640"/>
      <c r="D4" s="638" t="e">
        <f>#REF!+(#REF!*#REF!)</f>
        <v>#REF!</v>
      </c>
      <c r="E4" s="638">
        <v>1170000</v>
      </c>
    </row>
    <row r="5" spans="1:26" ht="46.5" customHeight="1" x14ac:dyDescent="0.2">
      <c r="A5" s="661"/>
      <c r="B5" s="635" t="s">
        <v>727</v>
      </c>
      <c r="C5" s="635"/>
      <c r="D5" s="638" t="e">
        <f>#REF!+(#REF!*#REF!)</f>
        <v>#REF!</v>
      </c>
      <c r="E5" s="638">
        <v>1170000</v>
      </c>
    </row>
    <row r="6" spans="1:26" s="139" customFormat="1" ht="19.5" x14ac:dyDescent="0.2">
      <c r="A6" s="661"/>
      <c r="B6" s="635" t="s">
        <v>27</v>
      </c>
      <c r="C6" s="635"/>
      <c r="D6" s="638" t="e">
        <f>#REF!+(#REF!*#REF!)</f>
        <v>#REF!</v>
      </c>
      <c r="E6" s="634">
        <v>5700000</v>
      </c>
      <c r="F6" s="36"/>
      <c r="G6" s="36"/>
      <c r="H6" s="36"/>
      <c r="I6" s="36"/>
      <c r="J6" s="36"/>
      <c r="K6" s="36"/>
      <c r="L6" s="36"/>
      <c r="M6" s="36"/>
      <c r="N6" s="36"/>
      <c r="O6" s="36"/>
      <c r="P6" s="36"/>
      <c r="Q6" s="36"/>
      <c r="R6" s="36"/>
      <c r="S6" s="36"/>
      <c r="T6" s="36"/>
      <c r="U6" s="36"/>
      <c r="V6" s="36"/>
      <c r="W6" s="36"/>
      <c r="X6" s="36"/>
      <c r="Y6" s="36"/>
      <c r="Z6" s="36"/>
    </row>
    <row r="7" spans="1:26" ht="18" x14ac:dyDescent="0.2">
      <c r="A7" s="661"/>
      <c r="B7" s="635" t="s">
        <v>33</v>
      </c>
      <c r="C7" s="635"/>
      <c r="D7" s="638" t="e">
        <f>#REF!+(#REF!*#REF!)</f>
        <v>#REF!</v>
      </c>
      <c r="E7" s="638">
        <v>1170000</v>
      </c>
    </row>
    <row r="8" spans="1:26" ht="18" x14ac:dyDescent="0.2">
      <c r="A8" s="661"/>
      <c r="B8" s="635" t="s">
        <v>28</v>
      </c>
      <c r="C8" s="635"/>
      <c r="D8" s="638" t="e">
        <f>#REF!+(#REF!*#REF!)</f>
        <v>#REF!</v>
      </c>
      <c r="E8" s="638">
        <v>1170000</v>
      </c>
    </row>
    <row r="9" spans="1:26" ht="19.5" x14ac:dyDescent="0.2">
      <c r="A9" s="661"/>
      <c r="B9" s="635" t="s">
        <v>29</v>
      </c>
      <c r="C9" s="640"/>
      <c r="D9" s="638" t="e">
        <f>#REF!+(#REF!*#REF!)</f>
        <v>#REF!</v>
      </c>
      <c r="E9" s="634">
        <v>5700000</v>
      </c>
    </row>
    <row r="10" spans="1:26" ht="18" x14ac:dyDescent="0.2">
      <c r="A10" s="661"/>
      <c r="B10" s="635" t="s">
        <v>30</v>
      </c>
      <c r="C10" s="640"/>
      <c r="D10" s="638" t="e">
        <f>#REF!+(#REF!*#REF!)</f>
        <v>#REF!</v>
      </c>
      <c r="E10" s="638">
        <v>1170000</v>
      </c>
    </row>
    <row r="11" spans="1:26" ht="18" x14ac:dyDescent="0.2">
      <c r="A11" s="661"/>
      <c r="B11" s="635" t="s">
        <v>31</v>
      </c>
      <c r="C11" s="640"/>
      <c r="D11" s="638" t="e">
        <f>#REF!+(#REF!*#REF!)</f>
        <v>#REF!</v>
      </c>
      <c r="E11" s="638">
        <v>2700000</v>
      </c>
    </row>
    <row r="12" spans="1:26" ht="18" x14ac:dyDescent="0.2">
      <c r="A12" s="661" t="s">
        <v>25</v>
      </c>
      <c r="B12" s="635" t="s">
        <v>32</v>
      </c>
      <c r="C12" s="637"/>
      <c r="D12" s="638" t="e">
        <f>#REF!+(#REF!*#REF!)</f>
        <v>#REF!</v>
      </c>
      <c r="E12" s="641" t="s">
        <v>726</v>
      </c>
    </row>
    <row r="13" spans="1:26" ht="18" x14ac:dyDescent="0.2">
      <c r="A13" s="661"/>
      <c r="B13" s="635" t="s">
        <v>34</v>
      </c>
      <c r="C13" s="637"/>
      <c r="D13" s="638" t="e">
        <f>#REF!+(#REF!*#REF!)</f>
        <v>#REF!</v>
      </c>
      <c r="E13" s="638">
        <v>2270000</v>
      </c>
    </row>
    <row r="14" spans="1:26" ht="48.6" hidden="1" customHeight="1" x14ac:dyDescent="0.2">
      <c r="A14" s="661"/>
      <c r="B14" s="635" t="s">
        <v>38</v>
      </c>
      <c r="C14" s="637"/>
      <c r="D14" s="638" t="e">
        <f>#REF!+(#REF!*#REF!)</f>
        <v>#REF!</v>
      </c>
      <c r="E14" s="638">
        <v>1970000</v>
      </c>
    </row>
    <row r="15" spans="1:26" s="117" customFormat="1" ht="126.6" hidden="1" customHeight="1" x14ac:dyDescent="0.2">
      <c r="A15" s="661"/>
      <c r="B15" s="635" t="s">
        <v>39</v>
      </c>
      <c r="C15" s="637"/>
      <c r="D15" s="638" t="e">
        <f>#REF!+(#REF!*#REF!)</f>
        <v>#REF!</v>
      </c>
      <c r="E15" s="638">
        <v>1970000</v>
      </c>
    </row>
    <row r="16" spans="1:26" s="117" customFormat="1" ht="27" hidden="1" customHeight="1" x14ac:dyDescent="0.2">
      <c r="A16" s="661"/>
      <c r="B16" s="635" t="s">
        <v>40</v>
      </c>
      <c r="C16" s="637"/>
      <c r="D16" s="638" t="e">
        <f>#REF!+(#REF!*#REF!)</f>
        <v>#REF!</v>
      </c>
      <c r="E16" s="638">
        <v>1970000</v>
      </c>
    </row>
    <row r="17" spans="1:5" s="117" customFormat="1" ht="24.75" hidden="1" customHeight="1" x14ac:dyDescent="0.2">
      <c r="A17" s="661"/>
      <c r="B17" s="635" t="s">
        <v>41</v>
      </c>
      <c r="C17" s="637"/>
      <c r="D17" s="638" t="e">
        <f>#REF!+(#REF!*#REF!)</f>
        <v>#REF!</v>
      </c>
      <c r="E17" s="638">
        <v>1970000</v>
      </c>
    </row>
    <row r="18" spans="1:5" s="117" customFormat="1" ht="24.75" hidden="1" customHeight="1" x14ac:dyDescent="0.2">
      <c r="A18" s="661"/>
      <c r="B18" s="635" t="s">
        <v>42</v>
      </c>
      <c r="C18" s="637"/>
      <c r="D18" s="638" t="e">
        <f>#REF!+(#REF!*#REF!)</f>
        <v>#REF!</v>
      </c>
      <c r="E18" s="638">
        <v>1970000</v>
      </c>
    </row>
    <row r="19" spans="1:5" s="117" customFormat="1" ht="26.25" hidden="1" customHeight="1" x14ac:dyDescent="0.2">
      <c r="A19" s="661"/>
      <c r="B19" s="635" t="s">
        <v>43</v>
      </c>
      <c r="C19" s="637"/>
      <c r="D19" s="638" t="e">
        <f>#REF!+(#REF!*#REF!)</f>
        <v>#REF!</v>
      </c>
      <c r="E19" s="638">
        <v>1970000</v>
      </c>
    </row>
    <row r="20" spans="1:5" s="117" customFormat="1" ht="28.5" hidden="1" customHeight="1" x14ac:dyDescent="0.2">
      <c r="A20" s="661"/>
      <c r="B20" s="635" t="s">
        <v>44</v>
      </c>
      <c r="C20" s="637"/>
      <c r="D20" s="638" t="e">
        <f>#REF!+(#REF!*#REF!)</f>
        <v>#REF!</v>
      </c>
      <c r="E20" s="638">
        <v>1970000</v>
      </c>
    </row>
    <row r="21" spans="1:5" s="117" customFormat="1" ht="32.25" hidden="1" customHeight="1" x14ac:dyDescent="0.2">
      <c r="A21" s="661"/>
      <c r="B21" s="635" t="s">
        <v>45</v>
      </c>
      <c r="C21" s="637"/>
      <c r="D21" s="638" t="e">
        <f>#REF!+(#REF!*#REF!)</f>
        <v>#REF!</v>
      </c>
      <c r="E21" s="638">
        <v>1970000</v>
      </c>
    </row>
    <row r="22" spans="1:5" s="117" customFormat="1" ht="29.25" hidden="1" customHeight="1" x14ac:dyDescent="0.2">
      <c r="A22" s="661"/>
      <c r="B22" s="635" t="s">
        <v>46</v>
      </c>
      <c r="C22" s="637"/>
      <c r="D22" s="638" t="e">
        <f>#REF!+(#REF!*#REF!)</f>
        <v>#REF!</v>
      </c>
      <c r="E22" s="638">
        <v>1970000</v>
      </c>
    </row>
    <row r="23" spans="1:5" s="117" customFormat="1" ht="25.5" hidden="1" customHeight="1" x14ac:dyDescent="0.2">
      <c r="A23" s="661"/>
      <c r="B23" s="635" t="s">
        <v>47</v>
      </c>
      <c r="C23" s="637"/>
      <c r="D23" s="638" t="e">
        <f>#REF!+(#REF!*#REF!)</f>
        <v>#REF!</v>
      </c>
      <c r="E23" s="638">
        <v>1970000</v>
      </c>
    </row>
    <row r="24" spans="1:5" s="117" customFormat="1" ht="30" hidden="1" customHeight="1" x14ac:dyDescent="0.2">
      <c r="A24" s="661"/>
      <c r="B24" s="635" t="s">
        <v>48</v>
      </c>
      <c r="C24" s="637"/>
      <c r="D24" s="638" t="e">
        <f>#REF!+(#REF!*#REF!)</f>
        <v>#REF!</v>
      </c>
      <c r="E24" s="637" t="s">
        <v>542</v>
      </c>
    </row>
    <row r="25" spans="1:5" s="117" customFormat="1" ht="27" hidden="1" customHeight="1" x14ac:dyDescent="0.2">
      <c r="A25" s="661"/>
      <c r="B25" s="635" t="s">
        <v>49</v>
      </c>
      <c r="C25" s="637"/>
      <c r="D25" s="638" t="e">
        <f>#REF!+(#REF!*#REF!)</f>
        <v>#REF!</v>
      </c>
      <c r="E25" s="638">
        <v>1970000</v>
      </c>
    </row>
    <row r="26" spans="1:5" s="117" customFormat="1" ht="28.5" hidden="1" customHeight="1" x14ac:dyDescent="0.2">
      <c r="A26" s="661"/>
      <c r="B26" s="635" t="s">
        <v>50</v>
      </c>
      <c r="C26" s="637"/>
      <c r="D26" s="638" t="e">
        <f>#REF!+(#REF!*#REF!)</f>
        <v>#REF!</v>
      </c>
      <c r="E26" s="638">
        <v>1970000</v>
      </c>
    </row>
    <row r="27" spans="1:5" s="117" customFormat="1" ht="29.25" hidden="1" customHeight="1" x14ac:dyDescent="0.2">
      <c r="A27" s="661"/>
      <c r="B27" s="635" t="s">
        <v>51</v>
      </c>
      <c r="C27" s="637"/>
      <c r="D27" s="638" t="e">
        <f>#REF!+(#REF!*#REF!)</f>
        <v>#REF!</v>
      </c>
      <c r="E27" s="638">
        <v>1970000</v>
      </c>
    </row>
    <row r="28" spans="1:5" s="117" customFormat="1" ht="27" hidden="1" customHeight="1" x14ac:dyDescent="0.2">
      <c r="A28" s="661"/>
      <c r="B28" s="635" t="s">
        <v>52</v>
      </c>
      <c r="C28" s="637"/>
      <c r="D28" s="638" t="e">
        <f>#REF!+(#REF!*#REF!)</f>
        <v>#REF!</v>
      </c>
      <c r="E28" s="638">
        <v>1970000</v>
      </c>
    </row>
    <row r="29" spans="1:5" s="117" customFormat="1" ht="28.5" hidden="1" customHeight="1" x14ac:dyDescent="0.2">
      <c r="A29" s="661"/>
      <c r="B29" s="635" t="s">
        <v>53</v>
      </c>
      <c r="C29" s="637"/>
      <c r="D29" s="638" t="e">
        <f>#REF!+(#REF!*#REF!)</f>
        <v>#REF!</v>
      </c>
      <c r="E29" s="638">
        <v>1970000</v>
      </c>
    </row>
    <row r="30" spans="1:5" s="117" customFormat="1" ht="27" hidden="1" customHeight="1" x14ac:dyDescent="0.2">
      <c r="A30" s="661"/>
      <c r="B30" s="635" t="s">
        <v>54</v>
      </c>
      <c r="C30" s="637"/>
      <c r="D30" s="638" t="e">
        <f>#REF!+(#REF!*#REF!)</f>
        <v>#REF!</v>
      </c>
      <c r="E30" s="638">
        <v>1970000</v>
      </c>
    </row>
    <row r="31" spans="1:5" ht="30" hidden="1" customHeight="1" x14ac:dyDescent="0.2">
      <c r="A31" s="661"/>
      <c r="B31" s="635" t="s">
        <v>55</v>
      </c>
      <c r="C31" s="637"/>
      <c r="D31" s="638" t="e">
        <f>#REF!+(#REF!*#REF!)</f>
        <v>#REF!</v>
      </c>
      <c r="E31" s="637" t="s">
        <v>542</v>
      </c>
    </row>
    <row r="32" spans="1:5" ht="27" hidden="1" customHeight="1" x14ac:dyDescent="0.2">
      <c r="A32" s="661"/>
      <c r="B32" s="635" t="s">
        <v>56</v>
      </c>
      <c r="C32" s="637">
        <v>53</v>
      </c>
      <c r="D32" s="638" t="e">
        <f>#REF!+(#REF!*#REF!)</f>
        <v>#REF!</v>
      </c>
      <c r="E32" s="638">
        <v>1970000</v>
      </c>
    </row>
    <row r="33" spans="1:5" ht="27.75" hidden="1" customHeight="1" x14ac:dyDescent="0.2">
      <c r="A33" s="661"/>
      <c r="B33" s="635" t="s">
        <v>57</v>
      </c>
      <c r="C33" s="637">
        <v>55</v>
      </c>
      <c r="D33" s="638" t="e">
        <f>#REF!+(#REF!*#REF!)</f>
        <v>#REF!</v>
      </c>
      <c r="E33" s="637" t="s">
        <v>542</v>
      </c>
    </row>
    <row r="34" spans="1:5" ht="26.25" hidden="1" customHeight="1" x14ac:dyDescent="0.2">
      <c r="A34" s="661"/>
      <c r="B34" s="635" t="s">
        <v>58</v>
      </c>
      <c r="C34" s="637">
        <v>56</v>
      </c>
      <c r="D34" s="638" t="e">
        <f>#REF!+(#REF!*#REF!)</f>
        <v>#REF!</v>
      </c>
      <c r="E34" s="637" t="s">
        <v>542</v>
      </c>
    </row>
    <row r="35" spans="1:5" ht="27" hidden="1" customHeight="1" x14ac:dyDescent="0.2">
      <c r="A35" s="661"/>
      <c r="B35" s="635" t="s">
        <v>59</v>
      </c>
      <c r="C35" s="637">
        <v>57</v>
      </c>
      <c r="D35" s="638" t="e">
        <f>#REF!+(#REF!*#REF!)</f>
        <v>#REF!</v>
      </c>
      <c r="E35" s="637" t="s">
        <v>542</v>
      </c>
    </row>
    <row r="36" spans="1:5" ht="18" hidden="1" customHeight="1" x14ac:dyDescent="0.2">
      <c r="A36" s="661"/>
      <c r="B36" s="635" t="s">
        <v>61</v>
      </c>
      <c r="C36" s="637"/>
      <c r="D36" s="638" t="e">
        <f>#REF!+(#REF!*#REF!)</f>
        <v>#REF!</v>
      </c>
      <c r="E36" s="638">
        <v>12700000</v>
      </c>
    </row>
    <row r="37" spans="1:5" ht="18" hidden="1" customHeight="1" x14ac:dyDescent="0.2">
      <c r="A37" s="661"/>
      <c r="B37" s="635" t="s">
        <v>62</v>
      </c>
      <c r="C37" s="637"/>
      <c r="D37" s="638" t="e">
        <f>#REF!+(#REF!*#REF!)</f>
        <v>#REF!</v>
      </c>
      <c r="E37" s="638">
        <v>2170000</v>
      </c>
    </row>
    <row r="38" spans="1:5" ht="18" hidden="1" customHeight="1" x14ac:dyDescent="0.2">
      <c r="A38" s="661"/>
      <c r="B38" s="635" t="s">
        <v>63</v>
      </c>
      <c r="C38" s="637"/>
      <c r="D38" s="638" t="e">
        <f>#REF!+(#REF!*#REF!)</f>
        <v>#REF!</v>
      </c>
      <c r="E38" s="638">
        <v>14570000</v>
      </c>
    </row>
    <row r="39" spans="1:5" ht="46.5" hidden="1" customHeight="1" x14ac:dyDescent="0.2">
      <c r="A39" s="661"/>
      <c r="B39" s="635" t="s">
        <v>64</v>
      </c>
      <c r="C39" s="637"/>
      <c r="D39" s="638" t="e">
        <f>#REF!+(#REF!*#REF!)</f>
        <v>#REF!</v>
      </c>
      <c r="E39" s="638">
        <v>20700000</v>
      </c>
    </row>
    <row r="40" spans="1:5" ht="46.5" hidden="1" customHeight="1" x14ac:dyDescent="0.2">
      <c r="A40" s="661"/>
      <c r="B40" s="635" t="s">
        <v>65</v>
      </c>
      <c r="C40" s="637"/>
      <c r="D40" s="638" t="e">
        <f>#REF!+(#REF!*#REF!)</f>
        <v>#REF!</v>
      </c>
      <c r="E40" s="638">
        <v>7070000</v>
      </c>
    </row>
    <row r="41" spans="1:5" ht="30.75" hidden="1" customHeight="1" x14ac:dyDescent="0.2">
      <c r="A41" s="661"/>
      <c r="B41" s="635" t="s">
        <v>66</v>
      </c>
      <c r="C41" s="637"/>
      <c r="D41" s="638" t="e">
        <f>#REF!+(#REF!*#REF!)</f>
        <v>#REF!</v>
      </c>
      <c r="E41" s="638">
        <v>3770000</v>
      </c>
    </row>
    <row r="42" spans="1:5" ht="15" hidden="1" customHeight="1" x14ac:dyDescent="0.2">
      <c r="A42" s="661"/>
      <c r="B42" s="637"/>
      <c r="C42" s="637"/>
      <c r="D42" s="638" t="e">
        <f>#REF!+(#REF!*#REF!)</f>
        <v>#REF!</v>
      </c>
      <c r="E42" s="637"/>
    </row>
    <row r="43" spans="1:5" ht="18" x14ac:dyDescent="0.2">
      <c r="A43" s="661"/>
      <c r="B43" s="635" t="s">
        <v>545</v>
      </c>
      <c r="C43" s="635"/>
      <c r="D43" s="638" t="e">
        <f>#REF!+(#REF!*#REF!)</f>
        <v>#REF!</v>
      </c>
      <c r="E43" s="638">
        <v>19770000</v>
      </c>
    </row>
    <row r="44" spans="1:5" ht="18" x14ac:dyDescent="0.2">
      <c r="A44" s="661"/>
      <c r="B44" s="635" t="s">
        <v>546</v>
      </c>
      <c r="C44" s="635"/>
      <c r="D44" s="638" t="e">
        <f>#REF!+(#REF!*#REF!)</f>
        <v>#REF!</v>
      </c>
      <c r="E44" s="638">
        <v>25970000</v>
      </c>
    </row>
    <row r="45" spans="1:5" ht="18" x14ac:dyDescent="0.2">
      <c r="A45" s="661"/>
      <c r="B45" s="635" t="s">
        <v>547</v>
      </c>
      <c r="C45" s="635"/>
      <c r="D45" s="638" t="e">
        <f>#REF!+(#REF!*#REF!)</f>
        <v>#REF!</v>
      </c>
      <c r="E45" s="638">
        <v>31970000</v>
      </c>
    </row>
    <row r="46" spans="1:5" x14ac:dyDescent="0.2">
      <c r="A46" s="36"/>
      <c r="B46" s="36"/>
      <c r="C46" s="36"/>
    </row>
    <row r="47" spans="1:5" x14ac:dyDescent="0.2">
      <c r="A47" s="36"/>
      <c r="B47" s="36"/>
      <c r="C47" s="36"/>
    </row>
    <row r="48" spans="1:5" x14ac:dyDescent="0.2">
      <c r="A48" s="36"/>
      <c r="B48" s="36"/>
      <c r="C48" s="36"/>
    </row>
    <row r="49" spans="1:3" x14ac:dyDescent="0.2">
      <c r="A49" s="36"/>
      <c r="B49" s="36"/>
      <c r="C49" s="36"/>
    </row>
    <row r="50" spans="1:3" x14ac:dyDescent="0.2">
      <c r="A50" s="36"/>
      <c r="B50" s="36"/>
      <c r="C50" s="36"/>
    </row>
    <row r="51" spans="1:3" x14ac:dyDescent="0.2">
      <c r="A51" s="36"/>
      <c r="B51" s="36"/>
      <c r="C51" s="36"/>
    </row>
    <row r="52" spans="1:3" x14ac:dyDescent="0.2">
      <c r="A52" s="36"/>
      <c r="B52" s="36"/>
      <c r="C52" s="36"/>
    </row>
    <row r="53" spans="1:3" x14ac:dyDescent="0.2">
      <c r="A53" s="36"/>
      <c r="B53" s="36"/>
      <c r="C53" s="36"/>
    </row>
    <row r="54" spans="1:3" x14ac:dyDescent="0.2">
      <c r="A54" s="36"/>
      <c r="B54" s="36"/>
      <c r="C54" s="36"/>
    </row>
    <row r="55" spans="1:3" x14ac:dyDescent="0.2">
      <c r="A55" s="36"/>
      <c r="B55" s="36"/>
      <c r="C55" s="36"/>
    </row>
    <row r="56" spans="1:3" x14ac:dyDescent="0.2">
      <c r="A56" s="36"/>
      <c r="B56" s="36"/>
      <c r="C56" s="36"/>
    </row>
    <row r="57" spans="1:3" x14ac:dyDescent="0.2">
      <c r="A57" s="36"/>
      <c r="B57" s="36"/>
      <c r="C57" s="36"/>
    </row>
    <row r="58" spans="1:3" x14ac:dyDescent="0.2">
      <c r="A58" s="36"/>
      <c r="B58" s="36"/>
      <c r="C58" s="36"/>
    </row>
    <row r="59" spans="1:3" x14ac:dyDescent="0.2">
      <c r="A59" s="36"/>
      <c r="B59" s="36"/>
      <c r="C59" s="36"/>
    </row>
    <row r="60" spans="1:3" x14ac:dyDescent="0.2">
      <c r="A60" s="36"/>
      <c r="B60" s="36"/>
      <c r="C60" s="36"/>
    </row>
    <row r="61" spans="1:3" x14ac:dyDescent="0.2">
      <c r="A61" s="36"/>
      <c r="B61" s="36"/>
      <c r="C61" s="36"/>
    </row>
    <row r="62" spans="1:3" x14ac:dyDescent="0.2">
      <c r="A62" s="36"/>
      <c r="B62" s="36"/>
      <c r="C62" s="36"/>
    </row>
    <row r="63" spans="1:3" x14ac:dyDescent="0.2">
      <c r="A63" s="36"/>
      <c r="B63" s="36"/>
      <c r="C63" s="36"/>
    </row>
    <row r="64" spans="1:3" x14ac:dyDescent="0.2">
      <c r="A64" s="36"/>
      <c r="B64" s="36"/>
      <c r="C64" s="36"/>
    </row>
    <row r="65" spans="1:3" x14ac:dyDescent="0.2">
      <c r="A65" s="36"/>
      <c r="B65" s="36"/>
      <c r="C65" s="36"/>
    </row>
    <row r="66" spans="1:3" x14ac:dyDescent="0.2">
      <c r="A66" s="36"/>
      <c r="B66" s="36"/>
      <c r="C66" s="36"/>
    </row>
    <row r="67" spans="1:3" x14ac:dyDescent="0.2">
      <c r="A67" s="36"/>
      <c r="B67" s="36"/>
      <c r="C67" s="36"/>
    </row>
    <row r="68" spans="1:3" x14ac:dyDescent="0.2">
      <c r="A68" s="36"/>
      <c r="B68" s="36"/>
      <c r="C68" s="36"/>
    </row>
    <row r="69" spans="1:3" x14ac:dyDescent="0.2">
      <c r="A69" s="36"/>
      <c r="B69" s="36"/>
      <c r="C69" s="36"/>
    </row>
    <row r="70" spans="1:3" x14ac:dyDescent="0.2">
      <c r="A70" s="36"/>
      <c r="B70" s="36"/>
      <c r="C70" s="36"/>
    </row>
    <row r="71" spans="1:3" x14ac:dyDescent="0.2">
      <c r="A71" s="36"/>
      <c r="B71" s="36"/>
      <c r="C71" s="36"/>
    </row>
    <row r="72" spans="1:3" x14ac:dyDescent="0.2">
      <c r="A72" s="36"/>
      <c r="B72" s="36"/>
      <c r="C72" s="36"/>
    </row>
    <row r="73" spans="1:3" x14ac:dyDescent="0.2">
      <c r="A73" s="36"/>
      <c r="B73" s="36"/>
      <c r="C73" s="36"/>
    </row>
    <row r="74" spans="1:3" x14ac:dyDescent="0.2">
      <c r="A74" s="36"/>
      <c r="B74" s="36"/>
      <c r="C74" s="36"/>
    </row>
    <row r="75" spans="1:3" x14ac:dyDescent="0.2">
      <c r="A75" s="36"/>
      <c r="B75" s="36"/>
      <c r="C75" s="36"/>
    </row>
    <row r="76" spans="1:3" x14ac:dyDescent="0.2">
      <c r="A76" s="36"/>
      <c r="B76" s="36"/>
      <c r="C76" s="36"/>
    </row>
    <row r="77" spans="1:3" x14ac:dyDescent="0.2">
      <c r="A77" s="36"/>
      <c r="B77" s="36"/>
      <c r="C77" s="36"/>
    </row>
    <row r="78" spans="1:3" x14ac:dyDescent="0.2">
      <c r="A78" s="36"/>
      <c r="B78" s="36"/>
      <c r="C78" s="36"/>
    </row>
    <row r="79" spans="1:3" x14ac:dyDescent="0.2">
      <c r="A79" s="36"/>
      <c r="B79" s="36"/>
      <c r="C79" s="36"/>
    </row>
    <row r="80" spans="1:3" x14ac:dyDescent="0.2">
      <c r="A80" s="36"/>
      <c r="B80" s="36"/>
      <c r="C80" s="36"/>
    </row>
    <row r="81" spans="1:3" x14ac:dyDescent="0.2">
      <c r="A81" s="36"/>
      <c r="B81" s="36"/>
      <c r="C81" s="36"/>
    </row>
    <row r="82" spans="1:3" x14ac:dyDescent="0.2">
      <c r="A82" s="36"/>
      <c r="B82" s="36"/>
      <c r="C82" s="36"/>
    </row>
    <row r="83" spans="1:3" x14ac:dyDescent="0.2">
      <c r="A83" s="36"/>
      <c r="B83" s="36"/>
      <c r="C83" s="36"/>
    </row>
    <row r="84" spans="1:3" x14ac:dyDescent="0.2">
      <c r="A84" s="36"/>
      <c r="B84" s="36"/>
      <c r="C84" s="36"/>
    </row>
    <row r="85" spans="1:3" x14ac:dyDescent="0.2">
      <c r="A85" s="36"/>
      <c r="B85" s="36"/>
      <c r="C85" s="36"/>
    </row>
    <row r="86" spans="1:3" x14ac:dyDescent="0.2">
      <c r="A86" s="36"/>
      <c r="B86" s="36"/>
      <c r="C86" s="36"/>
    </row>
    <row r="87" spans="1:3" x14ac:dyDescent="0.2">
      <c r="A87" s="36"/>
      <c r="B87" s="36"/>
      <c r="C87" s="36"/>
    </row>
    <row r="88" spans="1:3" x14ac:dyDescent="0.2">
      <c r="A88" s="36"/>
      <c r="B88" s="36"/>
      <c r="C88" s="36"/>
    </row>
    <row r="89" spans="1:3" x14ac:dyDescent="0.2">
      <c r="A89" s="36"/>
      <c r="B89" s="36"/>
      <c r="C89" s="36"/>
    </row>
    <row r="90" spans="1:3" x14ac:dyDescent="0.2">
      <c r="A90" s="36"/>
      <c r="B90" s="36"/>
      <c r="C90" s="36"/>
    </row>
    <row r="91" spans="1:3" x14ac:dyDescent="0.2">
      <c r="A91" s="36"/>
      <c r="B91" s="36"/>
      <c r="C91" s="36"/>
    </row>
    <row r="92" spans="1:3" x14ac:dyDescent="0.2">
      <c r="A92" s="36"/>
      <c r="B92" s="36"/>
      <c r="C92" s="36"/>
    </row>
    <row r="93" spans="1:3" x14ac:dyDescent="0.2">
      <c r="A93" s="36"/>
      <c r="B93" s="36"/>
      <c r="C93" s="36"/>
    </row>
    <row r="94" spans="1:3" x14ac:dyDescent="0.2">
      <c r="A94" s="36"/>
      <c r="B94" s="36"/>
      <c r="C94" s="36"/>
    </row>
    <row r="95" spans="1:3" x14ac:dyDescent="0.2">
      <c r="A95" s="36"/>
      <c r="B95" s="36"/>
      <c r="C95" s="36"/>
    </row>
    <row r="96" spans="1:3" x14ac:dyDescent="0.2">
      <c r="A96" s="36"/>
      <c r="B96" s="36"/>
      <c r="C96" s="36"/>
    </row>
    <row r="97" spans="1:3" x14ac:dyDescent="0.2">
      <c r="A97" s="36"/>
      <c r="B97" s="36"/>
      <c r="C97" s="36"/>
    </row>
    <row r="98" spans="1:3" x14ac:dyDescent="0.2">
      <c r="A98" s="36"/>
      <c r="B98" s="36"/>
      <c r="C98" s="36"/>
    </row>
    <row r="99" spans="1:3" x14ac:dyDescent="0.2">
      <c r="A99" s="36"/>
      <c r="B99" s="36"/>
      <c r="C99" s="36"/>
    </row>
    <row r="100" spans="1:3" x14ac:dyDescent="0.2">
      <c r="A100" s="36"/>
      <c r="B100" s="36"/>
      <c r="C100" s="36"/>
    </row>
    <row r="101" spans="1:3" x14ac:dyDescent="0.2">
      <c r="A101" s="36"/>
      <c r="B101" s="36"/>
      <c r="C101" s="36"/>
    </row>
    <row r="102" spans="1:3" x14ac:dyDescent="0.2">
      <c r="A102" s="36"/>
      <c r="B102" s="36"/>
      <c r="C102" s="36"/>
    </row>
    <row r="103" spans="1:3" x14ac:dyDescent="0.2">
      <c r="A103" s="36"/>
      <c r="B103" s="36"/>
      <c r="C103" s="36"/>
    </row>
    <row r="104" spans="1:3" x14ac:dyDescent="0.2">
      <c r="A104" s="36"/>
      <c r="B104" s="36"/>
      <c r="C104" s="36"/>
    </row>
    <row r="105" spans="1:3" x14ac:dyDescent="0.2">
      <c r="A105" s="36"/>
      <c r="B105" s="36"/>
      <c r="C105" s="36"/>
    </row>
    <row r="106" spans="1:3" x14ac:dyDescent="0.2">
      <c r="A106" s="36"/>
      <c r="B106" s="36"/>
      <c r="C106" s="36"/>
    </row>
    <row r="107" spans="1:3" x14ac:dyDescent="0.2">
      <c r="A107" s="36"/>
      <c r="B107" s="36"/>
      <c r="C107" s="36"/>
    </row>
    <row r="108" spans="1:3" x14ac:dyDescent="0.2">
      <c r="A108" s="36"/>
      <c r="B108" s="36"/>
      <c r="C108" s="36"/>
    </row>
    <row r="109" spans="1:3" x14ac:dyDescent="0.2">
      <c r="A109" s="36"/>
      <c r="B109" s="36"/>
      <c r="C109" s="36"/>
    </row>
    <row r="110" spans="1:3" x14ac:dyDescent="0.2">
      <c r="A110" s="36"/>
      <c r="B110" s="36"/>
      <c r="C110" s="36"/>
    </row>
    <row r="111" spans="1:3" x14ac:dyDescent="0.2">
      <c r="A111" s="36"/>
      <c r="B111" s="36"/>
      <c r="C111" s="36"/>
    </row>
    <row r="112" spans="1:3" x14ac:dyDescent="0.2">
      <c r="A112" s="36"/>
      <c r="B112" s="36"/>
      <c r="C112" s="36"/>
    </row>
    <row r="113" spans="1:3" x14ac:dyDescent="0.2">
      <c r="A113" s="36"/>
      <c r="B113" s="36"/>
      <c r="C113" s="36"/>
    </row>
    <row r="114" spans="1:3" x14ac:dyDescent="0.2">
      <c r="A114" s="36"/>
      <c r="B114" s="36"/>
      <c r="C114" s="36"/>
    </row>
    <row r="115" spans="1:3" x14ac:dyDescent="0.2">
      <c r="A115" s="36"/>
      <c r="B115" s="36"/>
      <c r="C115" s="36"/>
    </row>
    <row r="116" spans="1:3" x14ac:dyDescent="0.2">
      <c r="A116" s="36"/>
      <c r="B116" s="36"/>
      <c r="C116" s="36"/>
    </row>
    <row r="117" spans="1:3" x14ac:dyDescent="0.2">
      <c r="A117" s="36"/>
      <c r="B117" s="36"/>
      <c r="C117" s="36"/>
    </row>
    <row r="118" spans="1:3" x14ac:dyDescent="0.2">
      <c r="A118" s="36"/>
      <c r="B118" s="36"/>
      <c r="C118" s="36"/>
    </row>
    <row r="119" spans="1:3" x14ac:dyDescent="0.2">
      <c r="A119" s="36"/>
      <c r="B119" s="36"/>
      <c r="C119" s="36"/>
    </row>
    <row r="120" spans="1:3" x14ac:dyDescent="0.2">
      <c r="A120" s="36"/>
      <c r="B120" s="36"/>
      <c r="C120" s="36"/>
    </row>
    <row r="121" spans="1:3" x14ac:dyDescent="0.2">
      <c r="A121" s="36"/>
      <c r="B121" s="36"/>
      <c r="C121" s="36"/>
    </row>
    <row r="122" spans="1:3" x14ac:dyDescent="0.2">
      <c r="A122" s="36"/>
      <c r="B122" s="36"/>
      <c r="C122" s="36"/>
    </row>
    <row r="123" spans="1:3" x14ac:dyDescent="0.2">
      <c r="A123" s="36"/>
      <c r="B123" s="36"/>
      <c r="C123" s="36"/>
    </row>
    <row r="124" spans="1:3" x14ac:dyDescent="0.2">
      <c r="A124" s="36"/>
      <c r="B124" s="36"/>
      <c r="C124" s="36"/>
    </row>
    <row r="125" spans="1:3" x14ac:dyDescent="0.2">
      <c r="A125" s="36"/>
      <c r="B125" s="36"/>
      <c r="C125" s="36"/>
    </row>
    <row r="126" spans="1:3" x14ac:dyDescent="0.2">
      <c r="A126" s="36"/>
      <c r="B126" s="36"/>
      <c r="C126" s="36"/>
    </row>
    <row r="127" spans="1:3" x14ac:dyDescent="0.2">
      <c r="A127" s="36"/>
      <c r="B127" s="36"/>
      <c r="C127" s="36"/>
    </row>
    <row r="128" spans="1:3" x14ac:dyDescent="0.2">
      <c r="A128" s="36"/>
      <c r="B128" s="36"/>
      <c r="C128" s="36"/>
    </row>
    <row r="129" spans="1:3" x14ac:dyDescent="0.2">
      <c r="A129" s="36"/>
      <c r="B129" s="36"/>
      <c r="C129" s="36"/>
    </row>
    <row r="130" spans="1:3" x14ac:dyDescent="0.2">
      <c r="A130" s="36"/>
      <c r="B130" s="36"/>
      <c r="C130" s="36"/>
    </row>
    <row r="131" spans="1:3" x14ac:dyDescent="0.2">
      <c r="A131" s="36"/>
      <c r="B131" s="36"/>
      <c r="C131" s="36"/>
    </row>
    <row r="132" spans="1:3" x14ac:dyDescent="0.2">
      <c r="A132" s="36"/>
      <c r="B132" s="36"/>
      <c r="C132" s="36"/>
    </row>
    <row r="133" spans="1:3" x14ac:dyDescent="0.2">
      <c r="A133" s="36"/>
      <c r="B133" s="36"/>
      <c r="C133" s="36"/>
    </row>
    <row r="134" spans="1:3" x14ac:dyDescent="0.2">
      <c r="A134" s="36"/>
      <c r="B134" s="36"/>
      <c r="C134" s="36"/>
    </row>
    <row r="135" spans="1:3" x14ac:dyDescent="0.2">
      <c r="A135" s="36"/>
      <c r="B135" s="36"/>
      <c r="C135" s="36"/>
    </row>
    <row r="136" spans="1:3" x14ac:dyDescent="0.2">
      <c r="A136" s="36"/>
      <c r="B136" s="36"/>
      <c r="C136" s="36"/>
    </row>
    <row r="137" spans="1:3" x14ac:dyDescent="0.2">
      <c r="A137" s="36"/>
      <c r="B137" s="36"/>
      <c r="C137" s="36"/>
    </row>
    <row r="138" spans="1:3" x14ac:dyDescent="0.2">
      <c r="A138" s="36"/>
      <c r="B138" s="36"/>
      <c r="C138" s="36"/>
    </row>
    <row r="139" spans="1:3" x14ac:dyDescent="0.2">
      <c r="A139" s="36"/>
      <c r="B139" s="36"/>
      <c r="C139" s="36"/>
    </row>
    <row r="140" spans="1:3" x14ac:dyDescent="0.2">
      <c r="A140" s="36"/>
      <c r="B140" s="36"/>
      <c r="C140" s="36"/>
    </row>
    <row r="141" spans="1:3" x14ac:dyDescent="0.2">
      <c r="A141" s="36"/>
      <c r="B141" s="36"/>
      <c r="C141" s="36"/>
    </row>
    <row r="142" spans="1:3" x14ac:dyDescent="0.2">
      <c r="A142" s="36"/>
      <c r="B142" s="36"/>
      <c r="C142" s="36"/>
    </row>
    <row r="143" spans="1:3" x14ac:dyDescent="0.2">
      <c r="A143" s="36"/>
      <c r="B143" s="36"/>
      <c r="C143" s="36"/>
    </row>
    <row r="144" spans="1:3" x14ac:dyDescent="0.2">
      <c r="A144" s="36"/>
      <c r="B144" s="36"/>
      <c r="C144" s="36"/>
    </row>
    <row r="145" spans="1:3" x14ac:dyDescent="0.2">
      <c r="A145" s="36"/>
      <c r="B145" s="36"/>
      <c r="C145" s="36"/>
    </row>
    <row r="146" spans="1:3" x14ac:dyDescent="0.2">
      <c r="A146" s="36"/>
      <c r="B146" s="36"/>
      <c r="C146" s="36"/>
    </row>
    <row r="147" spans="1:3" x14ac:dyDescent="0.2">
      <c r="A147" s="36"/>
      <c r="B147" s="36"/>
      <c r="C147" s="36"/>
    </row>
    <row r="148" spans="1:3" x14ac:dyDescent="0.2">
      <c r="A148" s="36"/>
      <c r="B148" s="36"/>
      <c r="C148" s="36"/>
    </row>
    <row r="149" spans="1:3" x14ac:dyDescent="0.2">
      <c r="A149" s="36"/>
      <c r="B149" s="36"/>
      <c r="C149" s="36"/>
    </row>
    <row r="150" spans="1:3" x14ac:dyDescent="0.2">
      <c r="A150" s="36"/>
      <c r="B150" s="36"/>
      <c r="C150" s="36"/>
    </row>
    <row r="151" spans="1:3" x14ac:dyDescent="0.2">
      <c r="A151" s="36"/>
      <c r="B151" s="36"/>
      <c r="C151" s="36"/>
    </row>
    <row r="152" spans="1:3" x14ac:dyDescent="0.2">
      <c r="A152" s="36"/>
      <c r="B152" s="36"/>
      <c r="C152" s="36"/>
    </row>
    <row r="153" spans="1:3" x14ac:dyDescent="0.2">
      <c r="A153" s="36"/>
      <c r="B153" s="36"/>
      <c r="C153" s="36"/>
    </row>
    <row r="154" spans="1:3" x14ac:dyDescent="0.2">
      <c r="A154" s="36"/>
      <c r="B154" s="36"/>
      <c r="C154" s="36"/>
    </row>
    <row r="155" spans="1:3" x14ac:dyDescent="0.2">
      <c r="A155" s="36"/>
      <c r="B155" s="36"/>
      <c r="C155" s="36"/>
    </row>
    <row r="156" spans="1:3" x14ac:dyDescent="0.2">
      <c r="A156" s="36"/>
      <c r="B156" s="36"/>
      <c r="C156" s="36"/>
    </row>
    <row r="157" spans="1:3" x14ac:dyDescent="0.2">
      <c r="A157" s="36"/>
      <c r="B157" s="36"/>
      <c r="C157" s="36"/>
    </row>
    <row r="158" spans="1:3" x14ac:dyDescent="0.2">
      <c r="A158" s="36"/>
      <c r="B158" s="36"/>
      <c r="C158" s="36"/>
    </row>
    <row r="159" spans="1:3" x14ac:dyDescent="0.2">
      <c r="A159" s="36"/>
      <c r="B159" s="36"/>
      <c r="C159" s="36"/>
    </row>
    <row r="160" spans="1:3" x14ac:dyDescent="0.2">
      <c r="A160" s="36"/>
      <c r="B160" s="36"/>
      <c r="C160" s="36"/>
    </row>
    <row r="161" spans="1:3" x14ac:dyDescent="0.2">
      <c r="A161" s="36"/>
      <c r="B161" s="36"/>
      <c r="C161" s="36"/>
    </row>
    <row r="162" spans="1:3" x14ac:dyDescent="0.2">
      <c r="A162" s="36"/>
      <c r="B162" s="36"/>
      <c r="C162" s="36"/>
    </row>
    <row r="163" spans="1:3" x14ac:dyDescent="0.2">
      <c r="A163" s="36"/>
      <c r="B163" s="36"/>
      <c r="C163" s="36"/>
    </row>
    <row r="164" spans="1:3" x14ac:dyDescent="0.2">
      <c r="A164" s="36"/>
      <c r="B164" s="36"/>
      <c r="C164" s="36"/>
    </row>
    <row r="165" spans="1:3" x14ac:dyDescent="0.2">
      <c r="A165" s="36"/>
      <c r="B165" s="36"/>
      <c r="C165" s="36"/>
    </row>
    <row r="166" spans="1:3" x14ac:dyDescent="0.2">
      <c r="A166" s="36"/>
      <c r="B166" s="36"/>
      <c r="C166" s="36"/>
    </row>
    <row r="167" spans="1:3" x14ac:dyDescent="0.2">
      <c r="A167" s="36"/>
      <c r="B167" s="36"/>
      <c r="C167" s="36"/>
    </row>
    <row r="168" spans="1:3" x14ac:dyDescent="0.2">
      <c r="A168" s="36"/>
      <c r="B168" s="36"/>
      <c r="C168" s="36"/>
    </row>
    <row r="169" spans="1:3" x14ac:dyDescent="0.2">
      <c r="A169" s="36"/>
      <c r="B169" s="36"/>
      <c r="C169" s="36"/>
    </row>
    <row r="170" spans="1:3" x14ac:dyDescent="0.2">
      <c r="A170" s="36"/>
      <c r="B170" s="36"/>
      <c r="C170" s="36"/>
    </row>
    <row r="171" spans="1:3" x14ac:dyDescent="0.2">
      <c r="A171" s="36"/>
      <c r="B171" s="36"/>
      <c r="C171" s="36"/>
    </row>
    <row r="172" spans="1:3" x14ac:dyDescent="0.2">
      <c r="A172" s="36"/>
      <c r="B172" s="36"/>
      <c r="C172" s="36"/>
    </row>
    <row r="173" spans="1:3" x14ac:dyDescent="0.2">
      <c r="A173" s="36"/>
      <c r="B173" s="36"/>
      <c r="C173" s="36"/>
    </row>
    <row r="174" spans="1:3" x14ac:dyDescent="0.2">
      <c r="A174" s="36"/>
      <c r="B174" s="36"/>
      <c r="C174" s="36"/>
    </row>
    <row r="175" spans="1:3" x14ac:dyDescent="0.2">
      <c r="A175" s="36"/>
      <c r="B175" s="36"/>
      <c r="C175" s="36"/>
    </row>
    <row r="176" spans="1:3" x14ac:dyDescent="0.2">
      <c r="A176" s="36"/>
      <c r="B176" s="36"/>
      <c r="C176" s="36"/>
    </row>
    <row r="177" spans="1:3" x14ac:dyDescent="0.2">
      <c r="A177" s="36"/>
      <c r="B177" s="36"/>
      <c r="C177" s="36"/>
    </row>
    <row r="178" spans="1:3" x14ac:dyDescent="0.2">
      <c r="A178" s="36"/>
      <c r="B178" s="36"/>
      <c r="C178" s="36"/>
    </row>
    <row r="179" spans="1:3" x14ac:dyDescent="0.2">
      <c r="A179" s="36"/>
      <c r="B179" s="36"/>
      <c r="C179" s="36"/>
    </row>
    <row r="180" spans="1:3" x14ac:dyDescent="0.2">
      <c r="A180" s="36"/>
      <c r="B180" s="36"/>
      <c r="C180" s="36"/>
    </row>
    <row r="181" spans="1:3" x14ac:dyDescent="0.2">
      <c r="A181" s="36"/>
      <c r="B181" s="36"/>
      <c r="C181" s="36"/>
    </row>
    <row r="182" spans="1:3" x14ac:dyDescent="0.2">
      <c r="A182" s="36"/>
      <c r="B182" s="36"/>
      <c r="C182" s="36"/>
    </row>
    <row r="183" spans="1:3" x14ac:dyDescent="0.2">
      <c r="A183" s="36"/>
      <c r="B183" s="36"/>
      <c r="C183" s="36"/>
    </row>
    <row r="184" spans="1:3" x14ac:dyDescent="0.2">
      <c r="A184" s="36"/>
      <c r="B184" s="36"/>
      <c r="C184" s="36"/>
    </row>
    <row r="185" spans="1:3" x14ac:dyDescent="0.2">
      <c r="A185" s="36"/>
      <c r="B185" s="36"/>
      <c r="C185" s="36"/>
    </row>
    <row r="186" spans="1:3" x14ac:dyDescent="0.2">
      <c r="A186" s="36"/>
      <c r="B186" s="36"/>
      <c r="C186" s="36"/>
    </row>
    <row r="187" spans="1:3" x14ac:dyDescent="0.2">
      <c r="A187" s="36"/>
      <c r="B187" s="36"/>
      <c r="C187" s="36"/>
    </row>
    <row r="188" spans="1:3" x14ac:dyDescent="0.2">
      <c r="A188" s="36"/>
      <c r="B188" s="36"/>
      <c r="C188" s="36"/>
    </row>
    <row r="189" spans="1:3" x14ac:dyDescent="0.2">
      <c r="A189" s="36"/>
      <c r="B189" s="36"/>
      <c r="C189" s="36"/>
    </row>
    <row r="190" spans="1:3" x14ac:dyDescent="0.2">
      <c r="A190" s="36"/>
      <c r="B190" s="36"/>
      <c r="C190" s="36"/>
    </row>
    <row r="191" spans="1:3" x14ac:dyDescent="0.2">
      <c r="A191" s="36"/>
      <c r="B191" s="36"/>
      <c r="C191" s="36"/>
    </row>
    <row r="192" spans="1:3" x14ac:dyDescent="0.2">
      <c r="A192" s="36"/>
      <c r="B192" s="36"/>
      <c r="C192" s="36"/>
    </row>
    <row r="193" spans="1:3" x14ac:dyDescent="0.2">
      <c r="A193" s="36"/>
      <c r="B193" s="36"/>
      <c r="C193" s="36"/>
    </row>
    <row r="194" spans="1:3" x14ac:dyDescent="0.2">
      <c r="A194" s="36"/>
      <c r="B194" s="36"/>
      <c r="C194" s="36"/>
    </row>
    <row r="195" spans="1:3" x14ac:dyDescent="0.2">
      <c r="A195" s="36"/>
      <c r="B195" s="36"/>
      <c r="C195" s="36"/>
    </row>
    <row r="196" spans="1:3" x14ac:dyDescent="0.2">
      <c r="A196" s="36"/>
      <c r="B196" s="36"/>
      <c r="C196" s="36"/>
    </row>
    <row r="197" spans="1:3" x14ac:dyDescent="0.2">
      <c r="A197" s="36"/>
      <c r="B197" s="36"/>
      <c r="C197" s="36"/>
    </row>
    <row r="198" spans="1:3" x14ac:dyDescent="0.2">
      <c r="A198" s="36"/>
      <c r="B198" s="36"/>
      <c r="C198" s="36"/>
    </row>
    <row r="199" spans="1:3" x14ac:dyDescent="0.2">
      <c r="A199" s="36"/>
      <c r="B199" s="36"/>
      <c r="C199" s="36"/>
    </row>
    <row r="200" spans="1:3" x14ac:dyDescent="0.2">
      <c r="A200" s="36"/>
      <c r="B200" s="36"/>
      <c r="C200" s="36"/>
    </row>
    <row r="201" spans="1:3" x14ac:dyDescent="0.2">
      <c r="A201" s="36"/>
      <c r="B201" s="36"/>
      <c r="C201" s="36"/>
    </row>
    <row r="202" spans="1:3" x14ac:dyDescent="0.2">
      <c r="A202" s="36"/>
      <c r="B202" s="36"/>
      <c r="C202" s="36"/>
    </row>
    <row r="203" spans="1:3" x14ac:dyDescent="0.2">
      <c r="A203" s="36"/>
      <c r="B203" s="36"/>
      <c r="C203" s="36"/>
    </row>
    <row r="204" spans="1:3" x14ac:dyDescent="0.2">
      <c r="A204" s="36"/>
      <c r="B204" s="36"/>
      <c r="C204" s="36"/>
    </row>
    <row r="205" spans="1:3" x14ac:dyDescent="0.2">
      <c r="A205" s="36"/>
      <c r="B205" s="36"/>
      <c r="C205" s="36"/>
    </row>
    <row r="206" spans="1:3" x14ac:dyDescent="0.2">
      <c r="A206" s="36"/>
      <c r="B206" s="36"/>
      <c r="C206" s="36"/>
    </row>
    <row r="207" spans="1:3" x14ac:dyDescent="0.2">
      <c r="A207" s="36"/>
      <c r="B207" s="36"/>
      <c r="C207" s="36"/>
    </row>
    <row r="208" spans="1:3" x14ac:dyDescent="0.2">
      <c r="A208" s="36"/>
      <c r="B208" s="36"/>
      <c r="C208" s="36"/>
    </row>
    <row r="209" spans="1:3" x14ac:dyDescent="0.2">
      <c r="A209" s="36"/>
      <c r="B209" s="36"/>
      <c r="C209" s="36"/>
    </row>
    <row r="210" spans="1:3" x14ac:dyDescent="0.2">
      <c r="A210" s="36"/>
      <c r="B210" s="36"/>
      <c r="C210" s="36"/>
    </row>
    <row r="211" spans="1:3" x14ac:dyDescent="0.2">
      <c r="A211" s="36"/>
      <c r="B211" s="36"/>
      <c r="C211" s="36"/>
    </row>
    <row r="212" spans="1:3" x14ac:dyDescent="0.2">
      <c r="A212" s="36"/>
      <c r="B212" s="36"/>
      <c r="C212" s="36"/>
    </row>
    <row r="213" spans="1:3" x14ac:dyDescent="0.2">
      <c r="A213" s="36"/>
      <c r="B213" s="36"/>
      <c r="C213" s="36"/>
    </row>
    <row r="214" spans="1:3" x14ac:dyDescent="0.2">
      <c r="A214" s="36"/>
      <c r="B214" s="36"/>
      <c r="C214" s="36"/>
    </row>
    <row r="215" spans="1:3" x14ac:dyDescent="0.2">
      <c r="A215" s="36"/>
      <c r="B215" s="36"/>
      <c r="C215" s="36"/>
    </row>
    <row r="216" spans="1:3" x14ac:dyDescent="0.2">
      <c r="A216" s="36"/>
      <c r="B216" s="36"/>
      <c r="C216" s="36"/>
    </row>
    <row r="217" spans="1:3" x14ac:dyDescent="0.2">
      <c r="A217" s="36"/>
      <c r="B217" s="36"/>
      <c r="C217" s="36"/>
    </row>
    <row r="218" spans="1:3" x14ac:dyDescent="0.2">
      <c r="A218" s="36"/>
      <c r="B218" s="36"/>
      <c r="C218" s="36"/>
    </row>
    <row r="219" spans="1:3" x14ac:dyDescent="0.2">
      <c r="A219" s="36"/>
      <c r="B219" s="36"/>
      <c r="C219" s="36"/>
    </row>
    <row r="220" spans="1:3" x14ac:dyDescent="0.2">
      <c r="A220" s="36"/>
      <c r="B220" s="36"/>
      <c r="C220" s="36"/>
    </row>
    <row r="221" spans="1:3" x14ac:dyDescent="0.2">
      <c r="A221" s="36"/>
      <c r="B221" s="36"/>
      <c r="C221" s="36"/>
    </row>
    <row r="222" spans="1:3" x14ac:dyDescent="0.2">
      <c r="A222" s="36"/>
      <c r="B222" s="36"/>
      <c r="C222" s="36"/>
    </row>
    <row r="223" spans="1:3" x14ac:dyDescent="0.2">
      <c r="A223" s="36"/>
      <c r="B223" s="36"/>
      <c r="C223" s="36"/>
    </row>
    <row r="224" spans="1:3" x14ac:dyDescent="0.2">
      <c r="A224" s="36"/>
      <c r="B224" s="36"/>
      <c r="C224" s="36"/>
    </row>
    <row r="225" spans="1:3" x14ac:dyDescent="0.2">
      <c r="A225" s="36"/>
      <c r="B225" s="36"/>
      <c r="C225" s="36"/>
    </row>
    <row r="226" spans="1:3" x14ac:dyDescent="0.2">
      <c r="A226" s="36"/>
      <c r="B226" s="36"/>
      <c r="C226" s="36"/>
    </row>
    <row r="227" spans="1:3" x14ac:dyDescent="0.2">
      <c r="A227" s="36"/>
      <c r="B227" s="36"/>
      <c r="C227" s="36"/>
    </row>
    <row r="228" spans="1:3" x14ac:dyDescent="0.2">
      <c r="A228" s="36"/>
      <c r="B228" s="36"/>
      <c r="C228" s="36"/>
    </row>
    <row r="229" spans="1:3" x14ac:dyDescent="0.2">
      <c r="A229" s="36"/>
      <c r="B229" s="36"/>
      <c r="C229" s="36"/>
    </row>
    <row r="230" spans="1:3" x14ac:dyDescent="0.2">
      <c r="A230" s="36"/>
      <c r="B230" s="36"/>
      <c r="C230" s="36"/>
    </row>
    <row r="231" spans="1:3" x14ac:dyDescent="0.2">
      <c r="A231" s="36"/>
      <c r="B231" s="36"/>
      <c r="C231" s="36"/>
    </row>
    <row r="232" spans="1:3" x14ac:dyDescent="0.2">
      <c r="A232" s="36"/>
      <c r="B232" s="36"/>
      <c r="C232" s="36"/>
    </row>
    <row r="233" spans="1:3" x14ac:dyDescent="0.2">
      <c r="A233" s="36"/>
      <c r="B233" s="36"/>
      <c r="C233" s="36"/>
    </row>
    <row r="234" spans="1:3" x14ac:dyDescent="0.2">
      <c r="A234" s="36"/>
      <c r="B234" s="36"/>
      <c r="C234" s="36"/>
    </row>
    <row r="235" spans="1:3" x14ac:dyDescent="0.2">
      <c r="A235" s="36"/>
      <c r="B235" s="36"/>
      <c r="C235" s="36"/>
    </row>
    <row r="236" spans="1:3" x14ac:dyDescent="0.2">
      <c r="A236" s="36"/>
      <c r="B236" s="36"/>
      <c r="C236" s="36"/>
    </row>
    <row r="237" spans="1:3" x14ac:dyDescent="0.2">
      <c r="A237" s="36"/>
      <c r="B237" s="36"/>
      <c r="C237" s="36"/>
    </row>
    <row r="238" spans="1:3" x14ac:dyDescent="0.2">
      <c r="A238" s="36"/>
      <c r="B238" s="36"/>
      <c r="C238" s="36"/>
    </row>
    <row r="239" spans="1:3" x14ac:dyDescent="0.2">
      <c r="A239" s="36"/>
      <c r="B239" s="36"/>
      <c r="C239" s="36"/>
    </row>
    <row r="240" spans="1:3" x14ac:dyDescent="0.2">
      <c r="A240" s="36"/>
      <c r="B240" s="36"/>
      <c r="C240" s="36"/>
    </row>
    <row r="241" spans="1:3" x14ac:dyDescent="0.2">
      <c r="A241" s="36"/>
      <c r="B241" s="36"/>
      <c r="C241" s="36"/>
    </row>
    <row r="242" spans="1:3" x14ac:dyDescent="0.2">
      <c r="A242" s="36"/>
      <c r="B242" s="36"/>
      <c r="C242" s="36"/>
    </row>
    <row r="243" spans="1:3" x14ac:dyDescent="0.2">
      <c r="A243" s="36"/>
      <c r="B243" s="36"/>
      <c r="C243" s="36"/>
    </row>
    <row r="244" spans="1:3" x14ac:dyDescent="0.2">
      <c r="A244" s="36"/>
      <c r="B244" s="36"/>
      <c r="C244" s="36"/>
    </row>
    <row r="245" spans="1:3" x14ac:dyDescent="0.2">
      <c r="A245" s="36"/>
      <c r="B245" s="36"/>
      <c r="C245" s="36"/>
    </row>
    <row r="246" spans="1:3" x14ac:dyDescent="0.2">
      <c r="A246" s="36"/>
      <c r="B246" s="36"/>
      <c r="C246" s="36"/>
    </row>
    <row r="247" spans="1:3" x14ac:dyDescent="0.2">
      <c r="A247" s="36"/>
      <c r="B247" s="36"/>
      <c r="C247" s="36"/>
    </row>
    <row r="248" spans="1:3" x14ac:dyDescent="0.2">
      <c r="A248" s="36"/>
      <c r="B248" s="36"/>
      <c r="C248" s="36"/>
    </row>
    <row r="249" spans="1:3" x14ac:dyDescent="0.2">
      <c r="A249" s="36"/>
      <c r="B249" s="36"/>
      <c r="C249" s="36"/>
    </row>
    <row r="250" spans="1:3" x14ac:dyDescent="0.2">
      <c r="A250" s="36"/>
      <c r="B250" s="36"/>
      <c r="C250" s="36"/>
    </row>
    <row r="251" spans="1:3" x14ac:dyDescent="0.2">
      <c r="A251" s="36"/>
      <c r="B251" s="36"/>
      <c r="C251" s="36"/>
    </row>
    <row r="252" spans="1:3" x14ac:dyDescent="0.2">
      <c r="A252" s="36"/>
      <c r="B252" s="36"/>
      <c r="C252" s="36"/>
    </row>
    <row r="253" spans="1:3" x14ac:dyDescent="0.2">
      <c r="A253" s="36"/>
      <c r="B253" s="36"/>
      <c r="C253" s="36"/>
    </row>
    <row r="254" spans="1:3" x14ac:dyDescent="0.2">
      <c r="A254" s="36"/>
      <c r="B254" s="36"/>
      <c r="C254" s="36"/>
    </row>
    <row r="255" spans="1:3" x14ac:dyDescent="0.2">
      <c r="A255" s="36"/>
      <c r="B255" s="36"/>
      <c r="C255" s="36"/>
    </row>
    <row r="256" spans="1:3" x14ac:dyDescent="0.2">
      <c r="A256" s="36"/>
      <c r="B256" s="36"/>
      <c r="C256" s="36"/>
    </row>
    <row r="257" spans="1:3" x14ac:dyDescent="0.2">
      <c r="A257" s="36"/>
      <c r="B257" s="36"/>
      <c r="C257" s="36"/>
    </row>
    <row r="258" spans="1:3" x14ac:dyDescent="0.2">
      <c r="A258" s="36"/>
      <c r="B258" s="36"/>
      <c r="C258" s="36"/>
    </row>
    <row r="259" spans="1:3" x14ac:dyDescent="0.2">
      <c r="A259" s="36"/>
      <c r="B259" s="36"/>
      <c r="C259" s="36"/>
    </row>
    <row r="260" spans="1:3" x14ac:dyDescent="0.2">
      <c r="A260" s="36"/>
      <c r="B260" s="36"/>
      <c r="C260" s="36"/>
    </row>
    <row r="261" spans="1:3" x14ac:dyDescent="0.2">
      <c r="A261" s="36"/>
      <c r="B261" s="36"/>
      <c r="C261" s="36"/>
    </row>
    <row r="262" spans="1:3" x14ac:dyDescent="0.2">
      <c r="A262" s="36"/>
      <c r="B262" s="36"/>
      <c r="C262" s="36"/>
    </row>
    <row r="263" spans="1:3" x14ac:dyDescent="0.2">
      <c r="A263" s="36"/>
      <c r="B263" s="36"/>
      <c r="C263" s="36"/>
    </row>
    <row r="264" spans="1:3" x14ac:dyDescent="0.2">
      <c r="A264" s="36"/>
      <c r="B264" s="36"/>
      <c r="C264" s="36"/>
    </row>
    <row r="265" spans="1:3" x14ac:dyDescent="0.2">
      <c r="A265" s="36"/>
      <c r="B265" s="36"/>
      <c r="C265" s="36"/>
    </row>
    <row r="266" spans="1:3" x14ac:dyDescent="0.2">
      <c r="A266" s="36"/>
      <c r="B266" s="36"/>
      <c r="C266" s="36"/>
    </row>
    <row r="267" spans="1:3" x14ac:dyDescent="0.2">
      <c r="A267" s="36"/>
      <c r="B267" s="36"/>
      <c r="C267" s="36"/>
    </row>
    <row r="268" spans="1:3" x14ac:dyDescent="0.2">
      <c r="A268" s="36"/>
      <c r="B268" s="36"/>
      <c r="C268" s="36"/>
    </row>
    <row r="269" spans="1:3" x14ac:dyDescent="0.2">
      <c r="A269" s="36"/>
      <c r="B269" s="36"/>
      <c r="C269" s="36"/>
    </row>
    <row r="270" spans="1:3" x14ac:dyDescent="0.2">
      <c r="A270" s="36"/>
      <c r="B270" s="36"/>
      <c r="C270" s="36"/>
    </row>
    <row r="271" spans="1:3" x14ac:dyDescent="0.2">
      <c r="A271" s="36"/>
      <c r="B271" s="36"/>
      <c r="C271" s="36"/>
    </row>
    <row r="272" spans="1:3" x14ac:dyDescent="0.2">
      <c r="A272" s="36"/>
      <c r="B272" s="36"/>
      <c r="C272" s="36"/>
    </row>
    <row r="273" spans="1:3" x14ac:dyDescent="0.2">
      <c r="A273" s="36"/>
      <c r="B273" s="36"/>
      <c r="C273" s="36"/>
    </row>
    <row r="274" spans="1:3" x14ac:dyDescent="0.2">
      <c r="A274" s="36"/>
      <c r="B274" s="36"/>
      <c r="C274" s="36"/>
    </row>
    <row r="275" spans="1:3" x14ac:dyDescent="0.2">
      <c r="A275" s="36"/>
      <c r="B275" s="36"/>
      <c r="C275" s="36"/>
    </row>
    <row r="276" spans="1:3" x14ac:dyDescent="0.2">
      <c r="A276" s="36"/>
      <c r="B276" s="36"/>
      <c r="C276" s="36"/>
    </row>
    <row r="277" spans="1:3" x14ac:dyDescent="0.2">
      <c r="A277" s="36"/>
      <c r="B277" s="36"/>
      <c r="C277" s="36"/>
    </row>
    <row r="278" spans="1:3" x14ac:dyDescent="0.2">
      <c r="A278" s="36"/>
      <c r="B278" s="36"/>
      <c r="C278" s="36"/>
    </row>
    <row r="279" spans="1:3" x14ac:dyDescent="0.2">
      <c r="A279" s="36"/>
      <c r="B279" s="36"/>
      <c r="C279" s="36"/>
    </row>
    <row r="280" spans="1:3" x14ac:dyDescent="0.2">
      <c r="A280" s="36"/>
      <c r="B280" s="36"/>
      <c r="C280" s="36"/>
    </row>
    <row r="281" spans="1:3" x14ac:dyDescent="0.2">
      <c r="A281" s="36"/>
      <c r="B281" s="36"/>
      <c r="C281" s="36"/>
    </row>
    <row r="282" spans="1:3" x14ac:dyDescent="0.2">
      <c r="A282" s="36"/>
      <c r="B282" s="36"/>
      <c r="C282" s="36"/>
    </row>
    <row r="283" spans="1:3" x14ac:dyDescent="0.2">
      <c r="A283" s="36"/>
      <c r="B283" s="36"/>
      <c r="C283" s="36"/>
    </row>
    <row r="284" spans="1:3" x14ac:dyDescent="0.2">
      <c r="A284" s="36"/>
      <c r="B284" s="36"/>
      <c r="C284" s="36"/>
    </row>
    <row r="285" spans="1:3" x14ac:dyDescent="0.2">
      <c r="A285" s="36"/>
      <c r="B285" s="36"/>
      <c r="C285" s="36"/>
    </row>
    <row r="286" spans="1:3" x14ac:dyDescent="0.2">
      <c r="A286" s="36"/>
      <c r="B286" s="36"/>
      <c r="C286" s="36"/>
    </row>
    <row r="287" spans="1:3" x14ac:dyDescent="0.2">
      <c r="A287" s="36"/>
      <c r="B287" s="36"/>
      <c r="C287" s="36"/>
    </row>
    <row r="288" spans="1:3" x14ac:dyDescent="0.2">
      <c r="A288" s="36"/>
      <c r="B288" s="36"/>
      <c r="C288" s="36"/>
    </row>
    <row r="289" spans="1:3" x14ac:dyDescent="0.2">
      <c r="A289" s="36"/>
      <c r="B289" s="36"/>
      <c r="C289" s="36"/>
    </row>
    <row r="290" spans="1:3" x14ac:dyDescent="0.2">
      <c r="A290" s="36"/>
      <c r="B290" s="36"/>
      <c r="C290" s="36"/>
    </row>
    <row r="291" spans="1:3" x14ac:dyDescent="0.2">
      <c r="A291" s="36"/>
      <c r="B291" s="36"/>
      <c r="C291" s="36"/>
    </row>
    <row r="292" spans="1:3" x14ac:dyDescent="0.2">
      <c r="A292" s="36"/>
      <c r="B292" s="36"/>
      <c r="C292" s="36"/>
    </row>
    <row r="293" spans="1:3" x14ac:dyDescent="0.2">
      <c r="A293" s="36"/>
      <c r="B293" s="36"/>
      <c r="C293" s="36"/>
    </row>
    <row r="294" spans="1:3" x14ac:dyDescent="0.2">
      <c r="A294" s="36"/>
      <c r="B294" s="36"/>
      <c r="C294" s="36"/>
    </row>
    <row r="295" spans="1:3" x14ac:dyDescent="0.2">
      <c r="A295" s="36"/>
      <c r="B295" s="36"/>
      <c r="C295" s="36"/>
    </row>
    <row r="296" spans="1:3" x14ac:dyDescent="0.2">
      <c r="A296" s="36"/>
      <c r="B296" s="36"/>
      <c r="C296" s="36"/>
    </row>
    <row r="297" spans="1:3" x14ac:dyDescent="0.2">
      <c r="A297" s="36"/>
      <c r="B297" s="36"/>
      <c r="C297" s="36"/>
    </row>
    <row r="298" spans="1:3" x14ac:dyDescent="0.2">
      <c r="A298" s="36"/>
      <c r="B298" s="36"/>
      <c r="C298" s="36"/>
    </row>
    <row r="299" spans="1:3" x14ac:dyDescent="0.2">
      <c r="A299" s="36"/>
      <c r="B299" s="36"/>
      <c r="C299" s="36"/>
    </row>
    <row r="300" spans="1:3" x14ac:dyDescent="0.2">
      <c r="A300" s="36"/>
      <c r="B300" s="36"/>
      <c r="C300" s="36"/>
    </row>
    <row r="301" spans="1:3" x14ac:dyDescent="0.2">
      <c r="A301" s="36"/>
      <c r="B301" s="36"/>
      <c r="C301" s="36"/>
    </row>
    <row r="302" spans="1:3" x14ac:dyDescent="0.2">
      <c r="A302" s="36"/>
      <c r="B302" s="36"/>
      <c r="C302" s="36"/>
    </row>
    <row r="303" spans="1:3" x14ac:dyDescent="0.2">
      <c r="A303" s="36"/>
      <c r="B303" s="36"/>
      <c r="C303" s="36"/>
    </row>
    <row r="304" spans="1:3" x14ac:dyDescent="0.2">
      <c r="A304" s="36"/>
      <c r="B304" s="36"/>
      <c r="C304" s="36"/>
    </row>
    <row r="305" spans="1:3" x14ac:dyDescent="0.2">
      <c r="A305" s="36"/>
      <c r="B305" s="36"/>
      <c r="C305" s="36"/>
    </row>
    <row r="306" spans="1:3" x14ac:dyDescent="0.2">
      <c r="A306" s="36"/>
      <c r="B306" s="36"/>
      <c r="C306" s="36"/>
    </row>
    <row r="307" spans="1:3" x14ac:dyDescent="0.2">
      <c r="A307" s="36"/>
      <c r="B307" s="36"/>
      <c r="C307" s="36"/>
    </row>
    <row r="308" spans="1:3" x14ac:dyDescent="0.2">
      <c r="A308" s="36"/>
      <c r="B308" s="36"/>
      <c r="C308" s="36"/>
    </row>
    <row r="309" spans="1:3" x14ac:dyDescent="0.2">
      <c r="A309" s="36"/>
      <c r="B309" s="36"/>
      <c r="C309" s="36"/>
    </row>
    <row r="310" spans="1:3" x14ac:dyDescent="0.2">
      <c r="A310" s="36"/>
      <c r="B310" s="36"/>
      <c r="C310" s="36"/>
    </row>
    <row r="311" spans="1:3" x14ac:dyDescent="0.2">
      <c r="A311" s="36"/>
      <c r="B311" s="36"/>
      <c r="C311" s="36"/>
    </row>
    <row r="312" spans="1:3" x14ac:dyDescent="0.2">
      <c r="A312" s="36"/>
      <c r="B312" s="36"/>
      <c r="C312" s="36"/>
    </row>
    <row r="313" spans="1:3" x14ac:dyDescent="0.2">
      <c r="A313" s="36"/>
      <c r="B313" s="36"/>
      <c r="C313" s="36"/>
    </row>
    <row r="314" spans="1:3" x14ac:dyDescent="0.2">
      <c r="A314" s="36"/>
      <c r="B314" s="36"/>
      <c r="C314" s="36"/>
    </row>
    <row r="315" spans="1:3" x14ac:dyDescent="0.2">
      <c r="A315" s="36"/>
      <c r="B315" s="36"/>
      <c r="C315" s="36"/>
    </row>
    <row r="316" spans="1:3" x14ac:dyDescent="0.2">
      <c r="A316" s="36"/>
      <c r="B316" s="36"/>
      <c r="C316" s="36"/>
    </row>
    <row r="317" spans="1:3" x14ac:dyDescent="0.2">
      <c r="A317" s="36"/>
      <c r="B317" s="36"/>
      <c r="C317" s="36"/>
    </row>
    <row r="318" spans="1:3" x14ac:dyDescent="0.2">
      <c r="A318" s="36"/>
      <c r="B318" s="36"/>
      <c r="C318" s="36"/>
    </row>
    <row r="319" spans="1:3" x14ac:dyDescent="0.2">
      <c r="A319" s="36"/>
      <c r="B319" s="36"/>
      <c r="C319" s="36"/>
    </row>
    <row r="320" spans="1:3" x14ac:dyDescent="0.2">
      <c r="A320" s="36"/>
      <c r="B320" s="36"/>
      <c r="C320" s="36"/>
    </row>
    <row r="321" spans="1:3" x14ac:dyDescent="0.2">
      <c r="A321" s="36"/>
      <c r="B321" s="36"/>
      <c r="C321" s="36"/>
    </row>
    <row r="322" spans="1:3" x14ac:dyDescent="0.2">
      <c r="A322" s="36"/>
      <c r="B322" s="36"/>
      <c r="C322" s="36"/>
    </row>
    <row r="323" spans="1:3" x14ac:dyDescent="0.2">
      <c r="A323" s="36"/>
      <c r="B323" s="36"/>
      <c r="C323" s="36"/>
    </row>
    <row r="324" spans="1:3" x14ac:dyDescent="0.2">
      <c r="A324" s="36"/>
      <c r="B324" s="36"/>
      <c r="C324" s="36"/>
    </row>
    <row r="325" spans="1:3" x14ac:dyDescent="0.2">
      <c r="A325" s="36"/>
      <c r="B325" s="36"/>
      <c r="C325" s="36"/>
    </row>
    <row r="326" spans="1:3" x14ac:dyDescent="0.2">
      <c r="A326" s="36"/>
      <c r="B326" s="36"/>
      <c r="C326" s="36"/>
    </row>
    <row r="327" spans="1:3" x14ac:dyDescent="0.2">
      <c r="A327" s="36"/>
      <c r="B327" s="36"/>
      <c r="C327" s="36"/>
    </row>
    <row r="328" spans="1:3" x14ac:dyDescent="0.2">
      <c r="A328" s="36"/>
      <c r="B328" s="36"/>
      <c r="C328" s="36"/>
    </row>
    <row r="329" spans="1:3" x14ac:dyDescent="0.2">
      <c r="A329" s="36"/>
      <c r="B329" s="36"/>
      <c r="C329" s="36"/>
    </row>
    <row r="330" spans="1:3" x14ac:dyDescent="0.2">
      <c r="A330" s="36"/>
      <c r="B330" s="36"/>
      <c r="C330" s="36"/>
    </row>
    <row r="331" spans="1:3" x14ac:dyDescent="0.2">
      <c r="A331" s="36"/>
      <c r="B331" s="36"/>
      <c r="C331" s="36"/>
    </row>
    <row r="332" spans="1:3" x14ac:dyDescent="0.2">
      <c r="A332" s="36"/>
      <c r="B332" s="36"/>
      <c r="C332" s="36"/>
    </row>
    <row r="333" spans="1:3" x14ac:dyDescent="0.2">
      <c r="A333" s="36"/>
      <c r="B333" s="36"/>
      <c r="C333" s="36"/>
    </row>
    <row r="334" spans="1:3" x14ac:dyDescent="0.2">
      <c r="A334" s="36"/>
      <c r="B334" s="36"/>
      <c r="C334" s="36"/>
    </row>
    <row r="335" spans="1:3" x14ac:dyDescent="0.2">
      <c r="A335" s="36"/>
      <c r="B335" s="36"/>
      <c r="C335" s="36"/>
    </row>
    <row r="336" spans="1:3" x14ac:dyDescent="0.2">
      <c r="A336" s="36"/>
      <c r="B336" s="36"/>
      <c r="C336" s="36"/>
    </row>
    <row r="337" spans="1:3" x14ac:dyDescent="0.2">
      <c r="A337" s="36"/>
      <c r="B337" s="36"/>
      <c r="C337" s="36"/>
    </row>
    <row r="338" spans="1:3" x14ac:dyDescent="0.2">
      <c r="A338" s="36"/>
      <c r="B338" s="36"/>
      <c r="C338" s="36"/>
    </row>
    <row r="339" spans="1:3" x14ac:dyDescent="0.2">
      <c r="A339" s="36"/>
      <c r="B339" s="36"/>
      <c r="C339" s="36"/>
    </row>
    <row r="340" spans="1:3" x14ac:dyDescent="0.2">
      <c r="A340" s="36"/>
      <c r="B340" s="36"/>
      <c r="C340" s="36"/>
    </row>
    <row r="341" spans="1:3" x14ac:dyDescent="0.2">
      <c r="A341" s="36"/>
      <c r="B341" s="36"/>
      <c r="C341" s="36"/>
    </row>
    <row r="342" spans="1:3" x14ac:dyDescent="0.2">
      <c r="A342" s="36"/>
      <c r="B342" s="36"/>
      <c r="C342" s="36"/>
    </row>
    <row r="343" spans="1:3" x14ac:dyDescent="0.2">
      <c r="A343" s="36"/>
      <c r="B343" s="36"/>
      <c r="C343" s="36"/>
    </row>
    <row r="344" spans="1:3" x14ac:dyDescent="0.2">
      <c r="A344" s="36"/>
      <c r="B344" s="36"/>
      <c r="C344" s="36"/>
    </row>
    <row r="345" spans="1:3" x14ac:dyDescent="0.2">
      <c r="A345" s="36"/>
      <c r="B345" s="36"/>
      <c r="C345" s="36"/>
    </row>
    <row r="346" spans="1:3" x14ac:dyDescent="0.2">
      <c r="A346" s="36"/>
      <c r="B346" s="36"/>
      <c r="C346" s="36"/>
    </row>
    <row r="347" spans="1:3" x14ac:dyDescent="0.2">
      <c r="A347" s="36"/>
      <c r="B347" s="36"/>
      <c r="C347" s="36"/>
    </row>
    <row r="348" spans="1:3" x14ac:dyDescent="0.2">
      <c r="A348" s="36"/>
      <c r="B348" s="36"/>
      <c r="C348" s="36"/>
    </row>
    <row r="349" spans="1:3" x14ac:dyDescent="0.2">
      <c r="A349" s="36"/>
      <c r="B349" s="36"/>
      <c r="C349" s="36"/>
    </row>
    <row r="350" spans="1:3" x14ac:dyDescent="0.2">
      <c r="A350" s="36"/>
      <c r="B350" s="36"/>
      <c r="C350" s="36"/>
    </row>
    <row r="351" spans="1:3" x14ac:dyDescent="0.2">
      <c r="A351" s="36"/>
      <c r="B351" s="36"/>
      <c r="C351" s="36"/>
    </row>
    <row r="352" spans="1:3" x14ac:dyDescent="0.2">
      <c r="A352" s="36"/>
      <c r="B352" s="36"/>
      <c r="C352" s="36"/>
    </row>
    <row r="353" spans="1:3" x14ac:dyDescent="0.2">
      <c r="A353" s="36"/>
      <c r="B353" s="36"/>
      <c r="C353" s="36"/>
    </row>
    <row r="354" spans="1:3" x14ac:dyDescent="0.2">
      <c r="A354" s="36"/>
      <c r="B354" s="36"/>
      <c r="C354" s="36"/>
    </row>
    <row r="355" spans="1:3" x14ac:dyDescent="0.2">
      <c r="A355" s="36"/>
      <c r="B355" s="36"/>
      <c r="C355" s="36"/>
    </row>
    <row r="356" spans="1:3" x14ac:dyDescent="0.2">
      <c r="A356" s="36"/>
      <c r="B356" s="36"/>
      <c r="C356" s="36"/>
    </row>
    <row r="357" spans="1:3" x14ac:dyDescent="0.2">
      <c r="A357" s="36"/>
      <c r="B357" s="36"/>
      <c r="C357" s="36"/>
    </row>
    <row r="358" spans="1:3" x14ac:dyDescent="0.2">
      <c r="A358" s="36"/>
      <c r="B358" s="36"/>
      <c r="C358" s="36"/>
    </row>
    <row r="359" spans="1:3" x14ac:dyDescent="0.2">
      <c r="A359" s="36"/>
      <c r="B359" s="36"/>
      <c r="C359" s="36"/>
    </row>
    <row r="360" spans="1:3" x14ac:dyDescent="0.2">
      <c r="A360" s="36"/>
      <c r="B360" s="36"/>
      <c r="C360" s="36"/>
    </row>
    <row r="361" spans="1:3" x14ac:dyDescent="0.2">
      <c r="A361" s="36"/>
      <c r="B361" s="36"/>
      <c r="C361" s="36"/>
    </row>
    <row r="362" spans="1:3" x14ac:dyDescent="0.2">
      <c r="A362" s="36"/>
      <c r="B362" s="36"/>
      <c r="C362" s="36"/>
    </row>
    <row r="363" spans="1:3" x14ac:dyDescent="0.2">
      <c r="A363" s="36"/>
      <c r="B363" s="36"/>
      <c r="C363" s="36"/>
    </row>
    <row r="364" spans="1:3" x14ac:dyDescent="0.2">
      <c r="A364" s="36"/>
      <c r="B364" s="36"/>
      <c r="C364" s="36"/>
    </row>
    <row r="365" spans="1:3" x14ac:dyDescent="0.2">
      <c r="A365" s="36"/>
      <c r="B365" s="36"/>
      <c r="C365" s="36"/>
    </row>
    <row r="366" spans="1:3" x14ac:dyDescent="0.2">
      <c r="A366" s="36"/>
      <c r="B366" s="36"/>
      <c r="C366" s="36"/>
    </row>
    <row r="367" spans="1:3" x14ac:dyDescent="0.2">
      <c r="A367" s="36"/>
      <c r="B367" s="36"/>
      <c r="C367" s="36"/>
    </row>
    <row r="368" spans="1:3" x14ac:dyDescent="0.2">
      <c r="A368" s="36"/>
      <c r="B368" s="36"/>
      <c r="C368" s="36"/>
    </row>
    <row r="369" spans="1:3" x14ac:dyDescent="0.2">
      <c r="A369" s="36"/>
      <c r="B369" s="36"/>
      <c r="C369" s="36"/>
    </row>
    <row r="370" spans="1:3" x14ac:dyDescent="0.2">
      <c r="A370" s="36"/>
      <c r="B370" s="36"/>
      <c r="C370" s="36"/>
    </row>
    <row r="371" spans="1:3" x14ac:dyDescent="0.2">
      <c r="A371" s="36"/>
      <c r="B371" s="36"/>
      <c r="C371" s="36"/>
    </row>
    <row r="372" spans="1:3" x14ac:dyDescent="0.2">
      <c r="A372" s="36"/>
      <c r="B372" s="36"/>
      <c r="C372" s="36"/>
    </row>
    <row r="373" spans="1:3" x14ac:dyDescent="0.2">
      <c r="A373" s="36"/>
      <c r="B373" s="36"/>
      <c r="C373" s="36"/>
    </row>
    <row r="374" spans="1:3" x14ac:dyDescent="0.2">
      <c r="A374" s="36"/>
      <c r="B374" s="36"/>
      <c r="C374" s="36"/>
    </row>
    <row r="375" spans="1:3" x14ac:dyDescent="0.2">
      <c r="A375" s="36"/>
      <c r="B375" s="36"/>
      <c r="C375" s="36"/>
    </row>
    <row r="376" spans="1:3" x14ac:dyDescent="0.2">
      <c r="A376" s="36"/>
      <c r="B376" s="36"/>
      <c r="C376" s="36"/>
    </row>
    <row r="377" spans="1:3" x14ac:dyDescent="0.2">
      <c r="A377" s="36"/>
      <c r="B377" s="36"/>
      <c r="C377" s="36"/>
    </row>
    <row r="378" spans="1:3" x14ac:dyDescent="0.2">
      <c r="A378" s="36"/>
      <c r="B378" s="36"/>
      <c r="C378" s="36"/>
    </row>
    <row r="379" spans="1:3" x14ac:dyDescent="0.2">
      <c r="A379" s="36"/>
      <c r="B379" s="36"/>
      <c r="C379" s="36"/>
    </row>
    <row r="380" spans="1:3" x14ac:dyDescent="0.2">
      <c r="A380" s="36"/>
      <c r="B380" s="36"/>
      <c r="C380" s="36"/>
    </row>
    <row r="381" spans="1:3" x14ac:dyDescent="0.2">
      <c r="A381" s="36"/>
      <c r="B381" s="36"/>
      <c r="C381" s="36"/>
    </row>
    <row r="382" spans="1:3" x14ac:dyDescent="0.2">
      <c r="A382" s="36"/>
      <c r="B382" s="36"/>
      <c r="C382" s="36"/>
    </row>
    <row r="383" spans="1:3" x14ac:dyDescent="0.2">
      <c r="A383" s="36"/>
      <c r="B383" s="36"/>
      <c r="C383" s="36"/>
    </row>
    <row r="384" spans="1:3" x14ac:dyDescent="0.2">
      <c r="A384" s="36"/>
      <c r="B384" s="36"/>
      <c r="C384" s="36"/>
    </row>
    <row r="385" spans="1:3" x14ac:dyDescent="0.2">
      <c r="A385" s="36"/>
      <c r="B385" s="36"/>
      <c r="C385" s="36"/>
    </row>
    <row r="386" spans="1:3" x14ac:dyDescent="0.2">
      <c r="A386" s="36"/>
      <c r="B386" s="36"/>
      <c r="C386" s="36"/>
    </row>
    <row r="387" spans="1:3" x14ac:dyDescent="0.2">
      <c r="A387" s="36"/>
      <c r="B387" s="36"/>
      <c r="C387" s="36"/>
    </row>
    <row r="388" spans="1:3" x14ac:dyDescent="0.2">
      <c r="A388" s="36"/>
      <c r="B388" s="36"/>
      <c r="C388" s="36"/>
    </row>
    <row r="389" spans="1:3" x14ac:dyDescent="0.2">
      <c r="A389" s="36"/>
      <c r="B389" s="36"/>
      <c r="C389" s="36"/>
    </row>
    <row r="390" spans="1:3" x14ac:dyDescent="0.2">
      <c r="A390" s="36"/>
      <c r="B390" s="36"/>
      <c r="C390" s="36"/>
    </row>
    <row r="391" spans="1:3" x14ac:dyDescent="0.2">
      <c r="A391" s="36"/>
      <c r="B391" s="36"/>
      <c r="C391" s="36"/>
    </row>
    <row r="392" spans="1:3" x14ac:dyDescent="0.2">
      <c r="A392" s="36"/>
      <c r="B392" s="36"/>
      <c r="C392" s="36"/>
    </row>
    <row r="393" spans="1:3" x14ac:dyDescent="0.2">
      <c r="A393" s="36"/>
      <c r="B393" s="36"/>
      <c r="C393" s="36"/>
    </row>
    <row r="394" spans="1:3" x14ac:dyDescent="0.2">
      <c r="A394" s="36"/>
      <c r="B394" s="36"/>
      <c r="C394" s="36"/>
    </row>
    <row r="395" spans="1:3" x14ac:dyDescent="0.2">
      <c r="A395" s="36"/>
      <c r="B395" s="36"/>
      <c r="C395" s="36"/>
    </row>
    <row r="396" spans="1:3" x14ac:dyDescent="0.2">
      <c r="A396" s="36"/>
      <c r="B396" s="36"/>
      <c r="C396" s="36"/>
    </row>
    <row r="397" spans="1:3" x14ac:dyDescent="0.2">
      <c r="A397" s="36"/>
      <c r="B397" s="36"/>
      <c r="C397" s="36"/>
    </row>
    <row r="398" spans="1:3" x14ac:dyDescent="0.2">
      <c r="A398" s="36"/>
      <c r="B398" s="36"/>
      <c r="C398" s="36"/>
    </row>
    <row r="399" spans="1:3" x14ac:dyDescent="0.2">
      <c r="A399" s="36"/>
      <c r="B399" s="36"/>
      <c r="C399" s="36"/>
    </row>
    <row r="400" spans="1:3" x14ac:dyDescent="0.2">
      <c r="A400" s="36"/>
      <c r="B400" s="36"/>
      <c r="C400" s="36"/>
    </row>
    <row r="401" spans="1:3" x14ac:dyDescent="0.2">
      <c r="A401" s="36"/>
      <c r="B401" s="36"/>
      <c r="C401" s="36"/>
    </row>
    <row r="402" spans="1:3" x14ac:dyDescent="0.2">
      <c r="A402" s="36"/>
      <c r="B402" s="36"/>
      <c r="C402" s="36"/>
    </row>
    <row r="403" spans="1:3" x14ac:dyDescent="0.2">
      <c r="A403" s="36"/>
      <c r="B403" s="36"/>
      <c r="C403" s="36"/>
    </row>
    <row r="404" spans="1:3" x14ac:dyDescent="0.2">
      <c r="A404" s="36"/>
      <c r="B404" s="36"/>
      <c r="C404" s="36"/>
    </row>
    <row r="405" spans="1:3" x14ac:dyDescent="0.2">
      <c r="A405" s="36"/>
      <c r="B405" s="36"/>
      <c r="C405" s="36"/>
    </row>
    <row r="406" spans="1:3" x14ac:dyDescent="0.2">
      <c r="A406" s="36"/>
      <c r="B406" s="36"/>
      <c r="C406" s="36"/>
    </row>
    <row r="407" spans="1:3" x14ac:dyDescent="0.2">
      <c r="A407" s="36"/>
      <c r="B407" s="36"/>
      <c r="C407" s="36"/>
    </row>
    <row r="408" spans="1:3" x14ac:dyDescent="0.2">
      <c r="A408" s="36"/>
      <c r="B408" s="36"/>
      <c r="C408" s="36"/>
    </row>
    <row r="409" spans="1:3" x14ac:dyDescent="0.2">
      <c r="A409" s="36"/>
      <c r="B409" s="36"/>
      <c r="C409" s="36"/>
    </row>
    <row r="410" spans="1:3" x14ac:dyDescent="0.2">
      <c r="A410" s="36"/>
      <c r="B410" s="36"/>
      <c r="C410" s="36"/>
    </row>
    <row r="411" spans="1:3" x14ac:dyDescent="0.2">
      <c r="A411" s="36"/>
      <c r="B411" s="36"/>
      <c r="C411" s="36"/>
    </row>
    <row r="412" spans="1:3" x14ac:dyDescent="0.2">
      <c r="A412" s="36"/>
      <c r="B412" s="36"/>
      <c r="C412" s="36"/>
    </row>
    <row r="413" spans="1:3" x14ac:dyDescent="0.2">
      <c r="A413" s="36"/>
      <c r="B413" s="36"/>
      <c r="C413" s="36"/>
    </row>
    <row r="414" spans="1:3" x14ac:dyDescent="0.2">
      <c r="A414" s="36"/>
      <c r="B414" s="36"/>
      <c r="C414" s="36"/>
    </row>
    <row r="415" spans="1:3" x14ac:dyDescent="0.2">
      <c r="A415" s="36"/>
      <c r="B415" s="36"/>
      <c r="C415" s="36"/>
    </row>
    <row r="416" spans="1:3" x14ac:dyDescent="0.2">
      <c r="A416" s="36"/>
      <c r="B416" s="36"/>
      <c r="C416" s="36"/>
    </row>
    <row r="417" spans="1:3" x14ac:dyDescent="0.2">
      <c r="A417" s="36"/>
      <c r="B417" s="36"/>
      <c r="C417" s="36"/>
    </row>
    <row r="418" spans="1:3" x14ac:dyDescent="0.2">
      <c r="A418" s="36"/>
      <c r="B418" s="36"/>
      <c r="C418" s="36"/>
    </row>
    <row r="419" spans="1:3" x14ac:dyDescent="0.2">
      <c r="A419" s="36"/>
      <c r="B419" s="36"/>
      <c r="C419" s="36"/>
    </row>
    <row r="420" spans="1:3" x14ac:dyDescent="0.2">
      <c r="A420" s="36"/>
      <c r="B420" s="36"/>
      <c r="C420" s="36"/>
    </row>
    <row r="421" spans="1:3" x14ac:dyDescent="0.2">
      <c r="A421" s="36"/>
      <c r="B421" s="36"/>
      <c r="C421" s="36"/>
    </row>
    <row r="422" spans="1:3" x14ac:dyDescent="0.2">
      <c r="A422" s="36"/>
      <c r="B422" s="36"/>
      <c r="C422" s="36"/>
    </row>
    <row r="423" spans="1:3" x14ac:dyDescent="0.2">
      <c r="A423" s="36"/>
      <c r="B423" s="36"/>
      <c r="C423" s="36"/>
    </row>
    <row r="424" spans="1:3" x14ac:dyDescent="0.2">
      <c r="A424" s="36"/>
      <c r="B424" s="36"/>
      <c r="C424" s="36"/>
    </row>
    <row r="425" spans="1:3" x14ac:dyDescent="0.2">
      <c r="A425" s="36"/>
      <c r="B425" s="36"/>
      <c r="C425" s="36"/>
    </row>
    <row r="426" spans="1:3" x14ac:dyDescent="0.2">
      <c r="A426" s="36"/>
      <c r="B426" s="36"/>
      <c r="C426" s="36"/>
    </row>
    <row r="427" spans="1:3" x14ac:dyDescent="0.2">
      <c r="A427" s="36"/>
      <c r="B427" s="36"/>
      <c r="C427" s="36"/>
    </row>
    <row r="428" spans="1:3" x14ac:dyDescent="0.2">
      <c r="A428" s="36"/>
      <c r="B428" s="36"/>
      <c r="C428" s="36"/>
    </row>
    <row r="429" spans="1:3" x14ac:dyDescent="0.2">
      <c r="A429" s="36"/>
      <c r="B429" s="36"/>
      <c r="C429" s="36"/>
    </row>
    <row r="430" spans="1:3" x14ac:dyDescent="0.2">
      <c r="A430" s="36"/>
      <c r="B430" s="36"/>
      <c r="C430" s="36"/>
    </row>
    <row r="431" spans="1:3" x14ac:dyDescent="0.2">
      <c r="A431" s="36"/>
      <c r="B431" s="36"/>
      <c r="C431" s="36"/>
    </row>
    <row r="432" spans="1:3" x14ac:dyDescent="0.2">
      <c r="A432" s="36"/>
      <c r="B432" s="36"/>
      <c r="C432" s="36"/>
    </row>
    <row r="433" spans="1:3" x14ac:dyDescent="0.2">
      <c r="A433" s="36"/>
      <c r="B433" s="36"/>
      <c r="C433" s="36"/>
    </row>
    <row r="434" spans="1:3" x14ac:dyDescent="0.2">
      <c r="A434" s="36"/>
      <c r="B434" s="36"/>
      <c r="C434" s="36"/>
    </row>
    <row r="435" spans="1:3" x14ac:dyDescent="0.2">
      <c r="A435" s="36"/>
      <c r="B435" s="36"/>
      <c r="C435" s="36"/>
    </row>
    <row r="436" spans="1:3" x14ac:dyDescent="0.2">
      <c r="A436" s="36"/>
      <c r="B436" s="36"/>
      <c r="C436" s="36"/>
    </row>
    <row r="437" spans="1:3" x14ac:dyDescent="0.2">
      <c r="A437" s="36"/>
      <c r="B437" s="36"/>
      <c r="C437" s="36"/>
    </row>
    <row r="438" spans="1:3" x14ac:dyDescent="0.2">
      <c r="A438" s="36"/>
      <c r="B438" s="36"/>
      <c r="C438" s="36"/>
    </row>
    <row r="439" spans="1:3" x14ac:dyDescent="0.2">
      <c r="A439" s="36"/>
      <c r="B439" s="36"/>
      <c r="C439" s="36"/>
    </row>
    <row r="440" spans="1:3" x14ac:dyDescent="0.2">
      <c r="A440" s="36"/>
      <c r="B440" s="36"/>
      <c r="C440" s="36"/>
    </row>
    <row r="441" spans="1:3" x14ac:dyDescent="0.2">
      <c r="A441" s="36"/>
      <c r="B441" s="36"/>
      <c r="C441" s="36"/>
    </row>
    <row r="442" spans="1:3" x14ac:dyDescent="0.2">
      <c r="A442" s="36"/>
      <c r="B442" s="36"/>
      <c r="C442" s="36"/>
    </row>
    <row r="443" spans="1:3" x14ac:dyDescent="0.2">
      <c r="A443" s="36"/>
      <c r="B443" s="36"/>
      <c r="C443" s="36"/>
    </row>
    <row r="444" spans="1:3" x14ac:dyDescent="0.2">
      <c r="A444" s="36"/>
      <c r="B444" s="36"/>
      <c r="C444" s="36"/>
    </row>
    <row r="445" spans="1:3" x14ac:dyDescent="0.2">
      <c r="A445" s="36"/>
      <c r="B445" s="36"/>
      <c r="C445" s="36"/>
    </row>
    <row r="446" spans="1:3" x14ac:dyDescent="0.2">
      <c r="A446" s="36"/>
      <c r="B446" s="36"/>
      <c r="C446" s="36"/>
    </row>
    <row r="447" spans="1:3" x14ac:dyDescent="0.2">
      <c r="A447" s="36"/>
      <c r="B447" s="36"/>
      <c r="C447" s="36"/>
    </row>
    <row r="448" spans="1:3" x14ac:dyDescent="0.2">
      <c r="A448" s="36"/>
      <c r="B448" s="36"/>
      <c r="C448" s="36"/>
    </row>
    <row r="449" spans="1:3" x14ac:dyDescent="0.2">
      <c r="A449" s="36"/>
      <c r="B449" s="36"/>
      <c r="C449" s="36"/>
    </row>
    <row r="450" spans="1:3" x14ac:dyDescent="0.2">
      <c r="A450" s="36"/>
      <c r="B450" s="36"/>
      <c r="C450" s="36"/>
    </row>
    <row r="451" spans="1:3" x14ac:dyDescent="0.2">
      <c r="A451" s="36"/>
      <c r="B451" s="36"/>
      <c r="C451" s="36"/>
    </row>
    <row r="452" spans="1:3" x14ac:dyDescent="0.2">
      <c r="A452" s="36"/>
      <c r="B452" s="36"/>
      <c r="C452" s="36"/>
    </row>
    <row r="453" spans="1:3" x14ac:dyDescent="0.2">
      <c r="A453" s="36"/>
      <c r="B453" s="36"/>
      <c r="C453" s="36"/>
    </row>
    <row r="454" spans="1:3" x14ac:dyDescent="0.2">
      <c r="A454" s="36"/>
      <c r="B454" s="36"/>
      <c r="C454" s="36"/>
    </row>
    <row r="455" spans="1:3" x14ac:dyDescent="0.2">
      <c r="A455" s="36"/>
      <c r="B455" s="36"/>
      <c r="C455" s="36"/>
    </row>
    <row r="456" spans="1:3" x14ac:dyDescent="0.2">
      <c r="A456" s="36"/>
      <c r="B456" s="36"/>
      <c r="C456" s="36"/>
    </row>
    <row r="457" spans="1:3" x14ac:dyDescent="0.2">
      <c r="A457" s="36"/>
      <c r="B457" s="36"/>
      <c r="C457" s="36"/>
    </row>
    <row r="458" spans="1:3" x14ac:dyDescent="0.2">
      <c r="A458" s="36"/>
      <c r="B458" s="36"/>
      <c r="C458" s="36"/>
    </row>
    <row r="459" spans="1:3" x14ac:dyDescent="0.2">
      <c r="A459" s="36"/>
      <c r="B459" s="36"/>
      <c r="C459" s="36"/>
    </row>
    <row r="460" spans="1:3" x14ac:dyDescent="0.2">
      <c r="A460" s="36"/>
      <c r="B460" s="36"/>
      <c r="C460" s="36"/>
    </row>
    <row r="461" spans="1:3" x14ac:dyDescent="0.2">
      <c r="A461" s="36"/>
      <c r="B461" s="36"/>
      <c r="C461" s="36"/>
    </row>
    <row r="462" spans="1:3" x14ac:dyDescent="0.2">
      <c r="A462" s="36"/>
      <c r="B462" s="36"/>
      <c r="C462" s="36"/>
    </row>
    <row r="463" spans="1:3" x14ac:dyDescent="0.2">
      <c r="A463" s="36"/>
      <c r="B463" s="36"/>
      <c r="C463" s="36"/>
    </row>
    <row r="464" spans="1:3" x14ac:dyDescent="0.2">
      <c r="A464" s="36"/>
      <c r="B464" s="36"/>
      <c r="C464" s="36"/>
    </row>
    <row r="465" spans="1:3" x14ac:dyDescent="0.2">
      <c r="A465" s="36"/>
      <c r="B465" s="36"/>
      <c r="C465" s="36"/>
    </row>
    <row r="466" spans="1:3" x14ac:dyDescent="0.2">
      <c r="A466" s="36"/>
      <c r="B466" s="36"/>
      <c r="C466" s="36"/>
    </row>
    <row r="467" spans="1:3" x14ac:dyDescent="0.2">
      <c r="A467" s="36"/>
      <c r="B467" s="36"/>
      <c r="C467" s="36"/>
    </row>
    <row r="468" spans="1:3" x14ac:dyDescent="0.2">
      <c r="A468" s="36"/>
      <c r="B468" s="36"/>
      <c r="C468" s="36"/>
    </row>
    <row r="469" spans="1:3" x14ac:dyDescent="0.2">
      <c r="A469" s="36"/>
      <c r="B469" s="36"/>
      <c r="C469" s="36"/>
    </row>
    <row r="470" spans="1:3" x14ac:dyDescent="0.2">
      <c r="A470" s="36"/>
      <c r="B470" s="36"/>
      <c r="C470" s="36"/>
    </row>
    <row r="471" spans="1:3" x14ac:dyDescent="0.2">
      <c r="A471" s="36"/>
      <c r="B471" s="36"/>
      <c r="C471" s="36"/>
    </row>
    <row r="472" spans="1:3" x14ac:dyDescent="0.2">
      <c r="A472" s="36"/>
      <c r="B472" s="36"/>
      <c r="C472" s="36"/>
    </row>
  </sheetData>
  <autoFilter ref="A2:C41"/>
  <mergeCells count="3">
    <mergeCell ref="A1:C1"/>
    <mergeCell ref="A3:A11"/>
    <mergeCell ref="A12:A4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5422223578601"/>
  </sheetPr>
  <dimension ref="A1:AP889"/>
  <sheetViews>
    <sheetView rightToLeft="1" zoomScale="80" zoomScaleNormal="80" workbookViewId="0">
      <pane xSplit="3" ySplit="2" topLeftCell="AD37" activePane="bottomRight" state="frozen"/>
      <selection activeCell="A2" sqref="A2"/>
      <selection pane="topRight" activeCell="D2" sqref="D2"/>
      <selection pane="bottomLeft" activeCell="A3" sqref="A3"/>
      <selection pane="bottomRight" activeCell="AD42" sqref="AD42:AD46"/>
    </sheetView>
  </sheetViews>
  <sheetFormatPr defaultColWidth="9.125" defaultRowHeight="18" x14ac:dyDescent="0.2"/>
  <cols>
    <col min="1" max="1" width="6.75" style="50" customWidth="1"/>
    <col min="2" max="2" width="35.75" style="131" customWidth="1"/>
    <col min="3" max="3" width="10.125" style="50" customWidth="1"/>
    <col min="4" max="4" width="13.25" style="132" hidden="1" customWidth="1"/>
    <col min="5" max="5" width="11.25" style="133" hidden="1" customWidth="1"/>
    <col min="6" max="6" width="9.125" style="127" hidden="1" customWidth="1"/>
    <col min="7" max="7" width="15.25" style="134" hidden="1" customWidth="1"/>
    <col min="8" max="8" width="15.25" style="129" hidden="1" customWidth="1"/>
    <col min="9" max="9" width="13.125" style="135" hidden="1" customWidth="1"/>
    <col min="10" max="10" width="15.25" style="136" hidden="1" customWidth="1"/>
    <col min="11" max="11" width="14.125" style="50" hidden="1" customWidth="1"/>
    <col min="12" max="12" width="12" style="176" hidden="1" customWidth="1"/>
    <col min="13" max="13" width="13.25" style="176" hidden="1" customWidth="1"/>
    <col min="14" max="14" width="13.25" style="235" hidden="1" customWidth="1"/>
    <col min="15" max="15" width="12.25" style="176" customWidth="1"/>
    <col min="16" max="16" width="12.25" style="234" hidden="1" customWidth="1"/>
    <col min="17" max="17" width="12.25" style="176" hidden="1" customWidth="1"/>
    <col min="18" max="18" width="0" style="176" hidden="1" customWidth="1"/>
    <col min="19" max="19" width="12" style="176" customWidth="1"/>
    <col min="20" max="20" width="12.75" style="176" hidden="1" customWidth="1"/>
    <col min="21" max="21" width="12" style="176" customWidth="1"/>
    <col min="22" max="22" width="11.75" style="176" hidden="1" customWidth="1"/>
    <col min="23" max="23" width="9.125" style="176" hidden="1" customWidth="1"/>
    <col min="24" max="24" width="13.25" style="176" hidden="1" customWidth="1"/>
    <col min="25" max="25" width="11.75" style="352" customWidth="1"/>
    <col min="26" max="26" width="13.25" style="176" customWidth="1"/>
    <col min="27" max="27" width="14.25" style="232" customWidth="1"/>
    <col min="28" max="28" width="16.25" style="233" hidden="1" customWidth="1"/>
    <col min="29" max="29" width="16.25" style="233" customWidth="1"/>
    <col min="30" max="30" width="45.25" style="122" customWidth="1"/>
    <col min="31" max="31" width="15.25" style="511" customWidth="1"/>
    <col min="32" max="32" width="21.25" style="508" customWidth="1"/>
    <col min="33" max="33" width="15.25" style="509" customWidth="1"/>
    <col min="34" max="34" width="19.25" style="508" customWidth="1"/>
    <col min="35" max="35" width="23.25" style="509" customWidth="1"/>
    <col min="36" max="36" width="16" style="509" customWidth="1"/>
    <col min="37" max="37" width="15.25" style="509" customWidth="1"/>
    <col min="38" max="41" width="9.125" style="122"/>
    <col min="42" max="42" width="11.125" style="124" customWidth="1"/>
    <col min="43" max="16384" width="9.125" style="122"/>
  </cols>
  <sheetData>
    <row r="1" spans="1:42" ht="24" x14ac:dyDescent="0.2">
      <c r="A1" s="514"/>
      <c r="B1" s="515"/>
      <c r="C1" s="515"/>
      <c r="D1" s="516"/>
      <c r="E1" s="516"/>
      <c r="F1" s="517"/>
      <c r="G1" s="165"/>
      <c r="H1" s="165"/>
      <c r="I1" s="518"/>
      <c r="J1" s="518"/>
      <c r="K1" s="519"/>
      <c r="L1" s="519"/>
      <c r="M1" s="519"/>
      <c r="N1" s="520"/>
      <c r="O1" s="521"/>
      <c r="P1" s="522"/>
      <c r="Q1" s="521"/>
      <c r="R1" s="165"/>
      <c r="S1" s="165"/>
      <c r="T1" s="165"/>
      <c r="U1" s="165"/>
      <c r="V1" s="165"/>
      <c r="W1" s="165"/>
      <c r="X1" s="165"/>
      <c r="Y1" s="523"/>
      <c r="Z1" s="165"/>
      <c r="AA1" s="524"/>
      <c r="AB1" s="525"/>
      <c r="AC1" s="525"/>
      <c r="AD1" s="526"/>
      <c r="AE1" s="527"/>
      <c r="AF1" s="554"/>
      <c r="AG1" s="528"/>
      <c r="AH1" s="527"/>
      <c r="AI1" s="528"/>
      <c r="AJ1" s="552"/>
      <c r="AK1" s="552"/>
    </row>
    <row r="2" spans="1:42" s="124" customFormat="1" ht="72" x14ac:dyDescent="0.2">
      <c r="A2" s="530" t="s">
        <v>1</v>
      </c>
      <c r="B2" s="530" t="s">
        <v>2</v>
      </c>
      <c r="C2" s="530" t="s">
        <v>3</v>
      </c>
      <c r="D2" s="531" t="s">
        <v>247</v>
      </c>
      <c r="E2" s="532" t="s">
        <v>248</v>
      </c>
      <c r="F2" s="533" t="s">
        <v>249</v>
      </c>
      <c r="G2" s="534" t="s">
        <v>250</v>
      </c>
      <c r="H2" s="535" t="s">
        <v>253</v>
      </c>
      <c r="I2" s="536" t="s">
        <v>251</v>
      </c>
      <c r="J2" s="537" t="s">
        <v>246</v>
      </c>
      <c r="K2" s="11" t="s">
        <v>4</v>
      </c>
      <c r="L2" s="12" t="s">
        <v>254</v>
      </c>
      <c r="M2" s="13" t="s">
        <v>252</v>
      </c>
      <c r="N2" s="60" t="s">
        <v>263</v>
      </c>
      <c r="O2" s="57" t="s">
        <v>255</v>
      </c>
      <c r="P2" s="239" t="s">
        <v>267</v>
      </c>
      <c r="Q2" s="57" t="s">
        <v>268</v>
      </c>
      <c r="R2" s="120" t="s">
        <v>540</v>
      </c>
      <c r="S2" s="120" t="s">
        <v>541</v>
      </c>
      <c r="T2" s="538" t="s">
        <v>267</v>
      </c>
      <c r="U2" s="120" t="s">
        <v>807</v>
      </c>
      <c r="V2" s="138" t="s">
        <v>543</v>
      </c>
      <c r="W2" s="138" t="s">
        <v>578</v>
      </c>
      <c r="X2" s="138" t="s">
        <v>579</v>
      </c>
      <c r="Y2" s="539" t="s">
        <v>808</v>
      </c>
      <c r="Z2" s="500" t="s">
        <v>809</v>
      </c>
      <c r="AA2" s="540" t="s">
        <v>605</v>
      </c>
      <c r="AB2" s="540" t="s">
        <v>714</v>
      </c>
      <c r="AC2" s="540" t="s">
        <v>816</v>
      </c>
      <c r="AD2" s="541" t="s">
        <v>543</v>
      </c>
      <c r="AE2" s="542" t="s">
        <v>729</v>
      </c>
      <c r="AF2" s="542" t="s">
        <v>543</v>
      </c>
      <c r="AG2" s="543" t="s">
        <v>730</v>
      </c>
      <c r="AH2" s="544" t="s">
        <v>731</v>
      </c>
      <c r="AI2" s="543" t="s">
        <v>732</v>
      </c>
      <c r="AJ2" s="543" t="s">
        <v>837</v>
      </c>
      <c r="AK2" s="543" t="s">
        <v>814</v>
      </c>
      <c r="AL2" s="545" t="s">
        <v>810</v>
      </c>
      <c r="AM2" s="545" t="s">
        <v>824</v>
      </c>
      <c r="AN2" s="545" t="s">
        <v>815</v>
      </c>
      <c r="AO2" s="545" t="s">
        <v>836</v>
      </c>
      <c r="AP2" s="545" t="s">
        <v>733</v>
      </c>
    </row>
    <row r="3" spans="1:42" s="124" customFormat="1" ht="19.5" x14ac:dyDescent="0.2">
      <c r="A3" s="605"/>
      <c r="B3" s="606"/>
      <c r="C3" s="607"/>
      <c r="D3" s="608"/>
      <c r="E3" s="609"/>
      <c r="F3" s="610"/>
      <c r="G3" s="611"/>
      <c r="H3" s="612"/>
      <c r="I3" s="613"/>
      <c r="J3" s="614"/>
      <c r="K3" s="615"/>
      <c r="L3" s="616"/>
      <c r="M3" s="617"/>
      <c r="N3" s="192"/>
      <c r="O3" s="618"/>
      <c r="P3" s="619"/>
      <c r="Q3" s="618"/>
      <c r="R3" s="620"/>
      <c r="S3" s="621"/>
      <c r="T3" s="622"/>
      <c r="U3" s="620"/>
      <c r="V3" s="235"/>
      <c r="W3" s="235"/>
      <c r="X3" s="235"/>
      <c r="Y3" s="623"/>
      <c r="Z3" s="624"/>
      <c r="AA3" s="625"/>
      <c r="AB3" s="625"/>
      <c r="AC3" s="625"/>
      <c r="AD3" s="626"/>
      <c r="AE3" s="627"/>
      <c r="AF3" s="567"/>
      <c r="AG3" s="628"/>
      <c r="AH3" s="631" t="s">
        <v>830</v>
      </c>
      <c r="AI3" s="629" t="s">
        <v>831</v>
      </c>
      <c r="AJ3" s="629" t="s">
        <v>832</v>
      </c>
      <c r="AK3" s="629" t="s">
        <v>832</v>
      </c>
      <c r="AL3" s="630" t="s">
        <v>832</v>
      </c>
      <c r="AM3" s="630" t="s">
        <v>833</v>
      </c>
      <c r="AN3" s="630" t="s">
        <v>834</v>
      </c>
      <c r="AO3" s="630" t="s">
        <v>832</v>
      </c>
      <c r="AP3" s="630" t="s">
        <v>835</v>
      </c>
    </row>
    <row r="4" spans="1:42" ht="72.75" thickBot="1" x14ac:dyDescent="0.25">
      <c r="A4" s="529"/>
      <c r="B4" s="294" t="s">
        <v>68</v>
      </c>
      <c r="C4" s="295">
        <v>81453</v>
      </c>
      <c r="D4" s="296">
        <v>-1</v>
      </c>
      <c r="E4" s="297"/>
      <c r="F4" s="297"/>
      <c r="G4" s="297"/>
      <c r="H4" s="297"/>
      <c r="I4" s="297"/>
      <c r="J4" s="297"/>
      <c r="K4" s="298">
        <v>4570000</v>
      </c>
      <c r="L4" s="298">
        <v>5070000</v>
      </c>
      <c r="M4" s="299">
        <v>0.10940919037199125</v>
      </c>
      <c r="N4" s="300">
        <v>10</v>
      </c>
      <c r="O4" s="301">
        <f t="shared" ref="O4:O96" si="0">L4+(L4*N4/100)</f>
        <v>5577000</v>
      </c>
      <c r="P4" s="302">
        <v>5570000</v>
      </c>
      <c r="Q4" s="303">
        <f t="shared" ref="Q4:Q61" si="1">(P4-L4)/L4</f>
        <v>9.8619329388560162E-2</v>
      </c>
      <c r="R4" s="295">
        <v>25</v>
      </c>
      <c r="S4" s="304">
        <f>P4+(P4*R4/100)</f>
        <v>6962500</v>
      </c>
      <c r="T4" s="305">
        <v>6970000</v>
      </c>
      <c r="U4" s="306">
        <f t="shared" ref="U4:U39" si="2">(T4-P4)/P4</f>
        <v>0.25134649910233392</v>
      </c>
      <c r="V4" s="191"/>
      <c r="W4" s="191" t="str">
        <f t="shared" ref="W4:W35" si="3">RIGHT(C4:C4,2)</f>
        <v>53</v>
      </c>
      <c r="X4" s="191" t="str">
        <f t="shared" ref="X4:X34" si="4">LEFT(C4,3)</f>
        <v>814</v>
      </c>
      <c r="Y4" s="349">
        <v>30000000</v>
      </c>
      <c r="Z4" s="553">
        <f>(Y4-S4)/S4</f>
        <v>3.3087971274685817</v>
      </c>
      <c r="AA4" s="307">
        <v>2500000</v>
      </c>
      <c r="AB4" s="284"/>
      <c r="AC4" s="284">
        <v>400</v>
      </c>
      <c r="AD4" s="308" t="s">
        <v>581</v>
      </c>
      <c r="AE4" s="561" t="s">
        <v>774</v>
      </c>
      <c r="AF4" s="567" t="s">
        <v>811</v>
      </c>
      <c r="AG4" s="568" t="s">
        <v>827</v>
      </c>
      <c r="AH4" s="569">
        <v>0</v>
      </c>
      <c r="AI4" s="568" t="s">
        <v>737</v>
      </c>
      <c r="AJ4" s="570">
        <v>300</v>
      </c>
      <c r="AK4" s="570">
        <v>450</v>
      </c>
      <c r="AL4" s="571">
        <v>150</v>
      </c>
      <c r="AM4" s="604" t="s">
        <v>825</v>
      </c>
      <c r="AN4" s="571" t="s">
        <v>840</v>
      </c>
      <c r="AO4" s="601">
        <v>2</v>
      </c>
      <c r="AP4" s="588">
        <v>15000000</v>
      </c>
    </row>
    <row r="5" spans="1:42" ht="92.25" customHeight="1" thickBot="1" x14ac:dyDescent="0.25">
      <c r="A5" s="202"/>
      <c r="B5" s="203" t="s">
        <v>550</v>
      </c>
      <c r="C5" s="164">
        <v>81055</v>
      </c>
      <c r="D5" s="199">
        <v>-1</v>
      </c>
      <c r="E5" s="166"/>
      <c r="F5" s="166"/>
      <c r="G5" s="166"/>
      <c r="H5" s="166"/>
      <c r="I5" s="166"/>
      <c r="J5" s="166"/>
      <c r="K5" s="228">
        <v>4770000</v>
      </c>
      <c r="L5" s="228">
        <v>5470000</v>
      </c>
      <c r="M5" s="229">
        <v>0.14675052410901468</v>
      </c>
      <c r="N5" s="168">
        <v>10</v>
      </c>
      <c r="O5" s="169">
        <f t="shared" si="0"/>
        <v>6017000</v>
      </c>
      <c r="P5" s="170">
        <v>6070000</v>
      </c>
      <c r="Q5" s="171">
        <f t="shared" si="1"/>
        <v>0.10968921389396709</v>
      </c>
      <c r="R5" s="164">
        <v>25</v>
      </c>
      <c r="S5" s="172">
        <f t="shared" ref="S5:S120" si="5">P5+(P5*R5/100)</f>
        <v>7587500</v>
      </c>
      <c r="T5" s="173">
        <v>7570000</v>
      </c>
      <c r="U5" s="174">
        <f t="shared" si="2"/>
        <v>0.24711696869851729</v>
      </c>
      <c r="V5" s="165"/>
      <c r="W5" s="165" t="str">
        <f t="shared" si="3"/>
        <v>55</v>
      </c>
      <c r="X5" s="165" t="str">
        <f t="shared" si="4"/>
        <v>810</v>
      </c>
      <c r="Y5" s="218">
        <v>25000000</v>
      </c>
      <c r="Z5" s="553">
        <f t="shared" ref="Z5:Z68" si="6">(Y5-S5)/S5</f>
        <v>2.2948929159802307</v>
      </c>
      <c r="AA5" s="200">
        <v>2500000</v>
      </c>
      <c r="AB5" s="282"/>
      <c r="AC5" s="282">
        <v>350</v>
      </c>
      <c r="AD5" s="674" t="s">
        <v>608</v>
      </c>
      <c r="AE5" s="562" t="s">
        <v>734</v>
      </c>
      <c r="AF5" s="573" t="s">
        <v>821</v>
      </c>
      <c r="AG5" s="681" t="s">
        <v>827</v>
      </c>
      <c r="AH5" s="677" t="s">
        <v>766</v>
      </c>
      <c r="AI5" s="574" t="s">
        <v>741</v>
      </c>
      <c r="AJ5" s="670">
        <v>200</v>
      </c>
      <c r="AK5" s="670">
        <v>500</v>
      </c>
      <c r="AL5" s="662">
        <v>350</v>
      </c>
      <c r="AM5" s="662" t="s">
        <v>838</v>
      </c>
      <c r="AN5" s="662" t="s">
        <v>840</v>
      </c>
      <c r="AO5" s="600">
        <v>2</v>
      </c>
      <c r="AP5" s="581">
        <v>12500000</v>
      </c>
    </row>
    <row r="6" spans="1:42" s="375" customFormat="1" ht="18.75" hidden="1" customHeight="1" thickBot="1" x14ac:dyDescent="0.25">
      <c r="A6" s="361"/>
      <c r="B6" s="362" t="s">
        <v>58</v>
      </c>
      <c r="C6" s="363">
        <v>81056</v>
      </c>
      <c r="D6" s="364">
        <v>-1</v>
      </c>
      <c r="E6" s="365"/>
      <c r="F6" s="365"/>
      <c r="G6" s="365"/>
      <c r="H6" s="365"/>
      <c r="I6" s="365"/>
      <c r="J6" s="365"/>
      <c r="K6" s="366">
        <v>7170000</v>
      </c>
      <c r="L6" s="366">
        <v>8270000</v>
      </c>
      <c r="M6" s="367">
        <v>0.15341701534170155</v>
      </c>
      <c r="N6" s="368">
        <v>20</v>
      </c>
      <c r="O6" s="360">
        <f t="shared" si="0"/>
        <v>9924000</v>
      </c>
      <c r="P6" s="360">
        <v>9970000</v>
      </c>
      <c r="Q6" s="369">
        <f t="shared" si="1"/>
        <v>0.20556227327690446</v>
      </c>
      <c r="R6" s="363">
        <v>25</v>
      </c>
      <c r="S6" s="360">
        <f t="shared" si="5"/>
        <v>12462500</v>
      </c>
      <c r="T6" s="360">
        <v>12470000</v>
      </c>
      <c r="U6" s="370">
        <f t="shared" si="2"/>
        <v>0.25075225677031093</v>
      </c>
      <c r="V6" s="371" t="s">
        <v>613</v>
      </c>
      <c r="W6" s="371" t="str">
        <f t="shared" si="3"/>
        <v>56</v>
      </c>
      <c r="X6" s="371" t="str">
        <f t="shared" si="4"/>
        <v>810</v>
      </c>
      <c r="Y6" s="372">
        <v>3700</v>
      </c>
      <c r="Z6" s="553">
        <f t="shared" si="6"/>
        <v>-0.9997031093279839</v>
      </c>
      <c r="AA6" s="373">
        <v>3300000</v>
      </c>
      <c r="AB6" s="374"/>
      <c r="AC6" s="374"/>
      <c r="AD6" s="675"/>
      <c r="AE6" s="563"/>
      <c r="AF6" s="555"/>
      <c r="AG6" s="682"/>
      <c r="AH6" s="678"/>
      <c r="AI6" s="541"/>
      <c r="AJ6" s="671"/>
      <c r="AK6" s="671"/>
      <c r="AL6" s="663"/>
      <c r="AM6" s="663"/>
      <c r="AN6" s="663"/>
      <c r="AO6" s="558"/>
      <c r="AP6" s="560"/>
    </row>
    <row r="7" spans="1:42" ht="18.75" thickBot="1" x14ac:dyDescent="0.25">
      <c r="A7" s="202"/>
      <c r="B7" s="195" t="s">
        <v>59</v>
      </c>
      <c r="C7" s="119">
        <v>81057</v>
      </c>
      <c r="D7" s="125">
        <v>-1</v>
      </c>
      <c r="E7" s="177"/>
      <c r="F7" s="177"/>
      <c r="G7" s="177"/>
      <c r="H7" s="177"/>
      <c r="I7" s="177"/>
      <c r="J7" s="177"/>
      <c r="K7" s="224">
        <v>9670000</v>
      </c>
      <c r="L7" s="224">
        <v>11170000</v>
      </c>
      <c r="M7" s="225">
        <v>0.15511892450879008</v>
      </c>
      <c r="N7" s="60">
        <v>30</v>
      </c>
      <c r="O7" s="61">
        <f t="shared" si="0"/>
        <v>14521000</v>
      </c>
      <c r="P7" s="141">
        <v>14570000</v>
      </c>
      <c r="Q7" s="84">
        <f t="shared" si="1"/>
        <v>0.30438675022381378</v>
      </c>
      <c r="R7" s="119">
        <v>25</v>
      </c>
      <c r="S7" s="121">
        <f t="shared" si="5"/>
        <v>18212500</v>
      </c>
      <c r="T7" s="100">
        <v>18270000</v>
      </c>
      <c r="U7" s="137">
        <f t="shared" si="2"/>
        <v>0.25394646533973919</v>
      </c>
      <c r="W7" s="176" t="str">
        <f t="shared" si="3"/>
        <v>57</v>
      </c>
      <c r="X7" s="176" t="str">
        <f t="shared" si="4"/>
        <v>810</v>
      </c>
      <c r="Y7" s="144">
        <v>45000000</v>
      </c>
      <c r="Z7" s="553">
        <f t="shared" si="6"/>
        <v>1.4708304735758408</v>
      </c>
      <c r="AA7" s="143">
        <v>4500000</v>
      </c>
      <c r="AB7" s="283"/>
      <c r="AC7" s="283">
        <v>200</v>
      </c>
      <c r="AD7" s="675"/>
      <c r="AE7" s="563" t="s">
        <v>775</v>
      </c>
      <c r="AF7" s="555" t="s">
        <v>822</v>
      </c>
      <c r="AG7" s="682"/>
      <c r="AH7" s="678"/>
      <c r="AI7" s="684" t="s">
        <v>763</v>
      </c>
      <c r="AJ7" s="671"/>
      <c r="AK7" s="671"/>
      <c r="AL7" s="663"/>
      <c r="AM7" s="663"/>
      <c r="AN7" s="663"/>
      <c r="AO7" s="697">
        <v>2.5</v>
      </c>
      <c r="AP7" s="559">
        <v>18000000</v>
      </c>
    </row>
    <row r="8" spans="1:42" ht="18.75" thickBot="1" x14ac:dyDescent="0.25">
      <c r="A8" s="202"/>
      <c r="B8" s="195" t="s">
        <v>69</v>
      </c>
      <c r="C8" s="119">
        <v>81041</v>
      </c>
      <c r="D8" s="125">
        <v>-1</v>
      </c>
      <c r="E8" s="177"/>
      <c r="F8" s="177"/>
      <c r="G8" s="177"/>
      <c r="H8" s="177"/>
      <c r="I8" s="177"/>
      <c r="J8" s="177"/>
      <c r="K8" s="224">
        <v>10870000</v>
      </c>
      <c r="L8" s="224">
        <v>13070000</v>
      </c>
      <c r="M8" s="225">
        <v>0.20239190432382706</v>
      </c>
      <c r="N8" s="60">
        <v>40</v>
      </c>
      <c r="O8" s="61">
        <f t="shared" si="0"/>
        <v>18298000</v>
      </c>
      <c r="P8" s="141">
        <v>18270000</v>
      </c>
      <c r="Q8" s="84">
        <f t="shared" si="1"/>
        <v>0.39785768936495791</v>
      </c>
      <c r="R8" s="119">
        <v>25</v>
      </c>
      <c r="S8" s="121">
        <f t="shared" si="5"/>
        <v>22837500</v>
      </c>
      <c r="T8" s="100">
        <v>22870000</v>
      </c>
      <c r="U8" s="137">
        <f t="shared" si="2"/>
        <v>0.25177887246852765</v>
      </c>
      <c r="W8" s="176" t="str">
        <f t="shared" si="3"/>
        <v>41</v>
      </c>
      <c r="X8" s="176" t="str">
        <f t="shared" si="4"/>
        <v>810</v>
      </c>
      <c r="Y8" s="144">
        <v>80000000</v>
      </c>
      <c r="Z8" s="553">
        <f t="shared" si="6"/>
        <v>2.5030103995621236</v>
      </c>
      <c r="AA8" s="143">
        <v>7500000</v>
      </c>
      <c r="AB8" s="283"/>
      <c r="AC8" s="283">
        <v>300</v>
      </c>
      <c r="AD8" s="675"/>
      <c r="AE8" s="563" t="s">
        <v>817</v>
      </c>
      <c r="AF8" s="555"/>
      <c r="AG8" s="682"/>
      <c r="AH8" s="678"/>
      <c r="AI8" s="682"/>
      <c r="AJ8" s="671"/>
      <c r="AK8" s="671"/>
      <c r="AL8" s="663"/>
      <c r="AM8" s="663"/>
      <c r="AN8" s="663"/>
      <c r="AO8" s="698"/>
      <c r="AP8" s="559">
        <v>27000000</v>
      </c>
    </row>
    <row r="9" spans="1:42" ht="18.75" thickBot="1" x14ac:dyDescent="0.25">
      <c r="A9" s="202"/>
      <c r="B9" s="209" t="s">
        <v>70</v>
      </c>
      <c r="C9" s="181">
        <v>81044</v>
      </c>
      <c r="D9" s="196">
        <v>-1</v>
      </c>
      <c r="E9" s="183"/>
      <c r="F9" s="183"/>
      <c r="G9" s="183"/>
      <c r="H9" s="183"/>
      <c r="I9" s="183"/>
      <c r="J9" s="183"/>
      <c r="K9" s="230">
        <v>20700000</v>
      </c>
      <c r="L9" s="230">
        <v>24870000</v>
      </c>
      <c r="M9" s="231">
        <v>0.20144927536231885</v>
      </c>
      <c r="N9" s="184">
        <v>25</v>
      </c>
      <c r="O9" s="185">
        <f t="shared" si="0"/>
        <v>31087500</v>
      </c>
      <c r="P9" s="186">
        <v>30870000</v>
      </c>
      <c r="Q9" s="187">
        <f t="shared" si="1"/>
        <v>0.24125452352231605</v>
      </c>
      <c r="R9" s="181">
        <v>25</v>
      </c>
      <c r="S9" s="188">
        <f t="shared" si="5"/>
        <v>38587500</v>
      </c>
      <c r="T9" s="189">
        <v>37700000</v>
      </c>
      <c r="U9" s="190">
        <f t="shared" si="2"/>
        <v>0.22125040492387432</v>
      </c>
      <c r="V9" s="191"/>
      <c r="W9" s="191" t="str">
        <f t="shared" si="3"/>
        <v>44</v>
      </c>
      <c r="X9" s="191" t="str">
        <f t="shared" si="4"/>
        <v>810</v>
      </c>
      <c r="Y9" s="347">
        <v>120000000</v>
      </c>
      <c r="Z9" s="553">
        <f t="shared" si="6"/>
        <v>2.1098153547133141</v>
      </c>
      <c r="AA9" s="201">
        <v>11500000</v>
      </c>
      <c r="AB9" s="284"/>
      <c r="AC9" s="284">
        <v>400</v>
      </c>
      <c r="AD9" s="676"/>
      <c r="AE9" s="564" t="s">
        <v>817</v>
      </c>
      <c r="AF9" s="555"/>
      <c r="AG9" s="683"/>
      <c r="AH9" s="679"/>
      <c r="AI9" s="683"/>
      <c r="AJ9" s="672"/>
      <c r="AK9" s="672"/>
      <c r="AL9" s="664"/>
      <c r="AM9" s="664"/>
      <c r="AN9" s="664"/>
      <c r="AO9" s="699"/>
      <c r="AP9" s="559">
        <v>35000000</v>
      </c>
    </row>
    <row r="10" spans="1:42" s="375" customFormat="1" ht="18.75" hidden="1" thickBot="1" x14ac:dyDescent="0.25">
      <c r="A10" s="361"/>
      <c r="B10" s="376" t="s">
        <v>532</v>
      </c>
      <c r="C10" s="376">
        <v>84955</v>
      </c>
      <c r="D10" s="377"/>
      <c r="E10" s="378"/>
      <c r="F10" s="378"/>
      <c r="G10" s="378"/>
      <c r="H10" s="378"/>
      <c r="I10" s="378"/>
      <c r="J10" s="378"/>
      <c r="K10" s="379"/>
      <c r="L10" s="379">
        <v>8170000</v>
      </c>
      <c r="M10" s="380" t="s">
        <v>266</v>
      </c>
      <c r="N10" s="381">
        <v>10</v>
      </c>
      <c r="O10" s="382">
        <f>L10+(L10*N10/100)</f>
        <v>8987000</v>
      </c>
      <c r="P10" s="382">
        <v>8970000</v>
      </c>
      <c r="Q10" s="383">
        <f>(P10-L10)/L10</f>
        <v>9.7919216646266835E-2</v>
      </c>
      <c r="R10" s="376">
        <v>25</v>
      </c>
      <c r="S10" s="382">
        <f>P10+(P10*R10/100)</f>
        <v>11212500</v>
      </c>
      <c r="T10" s="382">
        <v>12170000</v>
      </c>
      <c r="U10" s="384">
        <f t="shared" si="2"/>
        <v>0.35674470457079155</v>
      </c>
      <c r="V10" s="377" t="s">
        <v>613</v>
      </c>
      <c r="W10" s="377" t="str">
        <f t="shared" si="3"/>
        <v>55</v>
      </c>
      <c r="X10" s="377" t="str">
        <f t="shared" si="4"/>
        <v>849</v>
      </c>
      <c r="Y10" s="350">
        <v>2000</v>
      </c>
      <c r="Z10" s="553">
        <f t="shared" si="6"/>
        <v>-0.99982162764771465</v>
      </c>
      <c r="AA10" s="385">
        <v>2300000</v>
      </c>
      <c r="AB10" s="386"/>
      <c r="AC10" s="386"/>
      <c r="AD10" s="387"/>
      <c r="AE10" s="546"/>
      <c r="AF10" s="542"/>
      <c r="AG10" s="541"/>
      <c r="AH10" s="551"/>
      <c r="AI10" s="541"/>
      <c r="AJ10" s="557"/>
      <c r="AK10" s="557"/>
      <c r="AL10" s="558"/>
      <c r="AM10" s="558"/>
      <c r="AN10" s="558"/>
      <c r="AO10" s="558"/>
      <c r="AP10" s="560"/>
    </row>
    <row r="11" spans="1:42" s="375" customFormat="1" ht="18.75" hidden="1" thickBot="1" x14ac:dyDescent="0.25">
      <c r="A11" s="361"/>
      <c r="B11" s="363" t="s">
        <v>533</v>
      </c>
      <c r="C11" s="363">
        <v>84956</v>
      </c>
      <c r="D11" s="371"/>
      <c r="E11" s="365"/>
      <c r="F11" s="365"/>
      <c r="G11" s="365"/>
      <c r="H11" s="365"/>
      <c r="I11" s="365"/>
      <c r="J11" s="365"/>
      <c r="K11" s="366"/>
      <c r="L11" s="366">
        <v>10970000</v>
      </c>
      <c r="M11" s="367" t="s">
        <v>266</v>
      </c>
      <c r="N11" s="368">
        <v>20</v>
      </c>
      <c r="O11" s="360">
        <f>L11+(L11*N11/100)</f>
        <v>13164000</v>
      </c>
      <c r="P11" s="360">
        <v>13170000</v>
      </c>
      <c r="Q11" s="369">
        <f>(P11-L11)/L11</f>
        <v>0.20054694621695535</v>
      </c>
      <c r="R11" s="363">
        <v>25</v>
      </c>
      <c r="S11" s="360">
        <f>P11+(P11*R11/100)</f>
        <v>16462500</v>
      </c>
      <c r="T11" s="360">
        <v>17770000</v>
      </c>
      <c r="U11" s="370">
        <f t="shared" si="2"/>
        <v>0.34927866362946092</v>
      </c>
      <c r="V11" s="371" t="s">
        <v>613</v>
      </c>
      <c r="W11" s="371" t="str">
        <f t="shared" si="3"/>
        <v>56</v>
      </c>
      <c r="X11" s="371" t="str">
        <f t="shared" si="4"/>
        <v>849</v>
      </c>
      <c r="Y11" s="372">
        <v>3000</v>
      </c>
      <c r="Z11" s="553">
        <f t="shared" si="6"/>
        <v>-0.99981776765375852</v>
      </c>
      <c r="AA11" s="373">
        <v>3500000</v>
      </c>
      <c r="AB11" s="374"/>
      <c r="AC11" s="374"/>
      <c r="AD11" s="388"/>
      <c r="AE11" s="548"/>
      <c r="AF11" s="542"/>
      <c r="AG11" s="541"/>
      <c r="AH11" s="551"/>
      <c r="AI11" s="541"/>
      <c r="AJ11" s="557"/>
      <c r="AK11" s="557"/>
      <c r="AL11" s="558"/>
      <c r="AM11" s="558"/>
      <c r="AN11" s="558"/>
      <c r="AO11" s="558"/>
      <c r="AP11" s="560"/>
    </row>
    <row r="12" spans="1:42" s="375" customFormat="1" ht="18.75" hidden="1" thickBot="1" x14ac:dyDescent="0.25">
      <c r="A12" s="361"/>
      <c r="B12" s="363" t="s">
        <v>534</v>
      </c>
      <c r="C12" s="363">
        <v>84957</v>
      </c>
      <c r="D12" s="371"/>
      <c r="E12" s="365"/>
      <c r="F12" s="365"/>
      <c r="G12" s="365"/>
      <c r="H12" s="365"/>
      <c r="I12" s="365"/>
      <c r="J12" s="365"/>
      <c r="K12" s="366"/>
      <c r="L12" s="366">
        <v>13870000</v>
      </c>
      <c r="M12" s="367" t="s">
        <v>266</v>
      </c>
      <c r="N12" s="368">
        <v>30</v>
      </c>
      <c r="O12" s="360">
        <f>L12+(L12*N12/100)</f>
        <v>18031000</v>
      </c>
      <c r="P12" s="360">
        <v>18070000</v>
      </c>
      <c r="Q12" s="369">
        <f>(P12-L12)/L12</f>
        <v>0.3028118240807498</v>
      </c>
      <c r="R12" s="363">
        <v>25</v>
      </c>
      <c r="S12" s="360">
        <f>P12+(P12*R12/100)</f>
        <v>22587500</v>
      </c>
      <c r="T12" s="360">
        <v>22570000</v>
      </c>
      <c r="U12" s="370">
        <f t="shared" si="2"/>
        <v>0.24903154399557278</v>
      </c>
      <c r="V12" s="371" t="s">
        <v>613</v>
      </c>
      <c r="W12" s="371" t="str">
        <f t="shared" si="3"/>
        <v>57</v>
      </c>
      <c r="X12" s="371" t="str">
        <f t="shared" si="4"/>
        <v>849</v>
      </c>
      <c r="Y12" s="372">
        <v>4500</v>
      </c>
      <c r="Z12" s="553">
        <f t="shared" si="6"/>
        <v>-0.99980077476480356</v>
      </c>
      <c r="AA12" s="373">
        <v>4400000</v>
      </c>
      <c r="AB12" s="374"/>
      <c r="AC12" s="374"/>
      <c r="AD12" s="388"/>
      <c r="AE12" s="548"/>
      <c r="AF12" s="542"/>
      <c r="AG12" s="541"/>
      <c r="AH12" s="551"/>
      <c r="AI12" s="541"/>
      <c r="AJ12" s="557"/>
      <c r="AK12" s="557"/>
      <c r="AL12" s="558"/>
      <c r="AM12" s="558"/>
      <c r="AN12" s="558"/>
      <c r="AO12" s="558"/>
      <c r="AP12" s="560"/>
    </row>
    <row r="13" spans="1:42" s="375" customFormat="1" ht="18.75" hidden="1" thickBot="1" x14ac:dyDescent="0.25">
      <c r="A13" s="361"/>
      <c r="B13" s="363" t="s">
        <v>535</v>
      </c>
      <c r="C13" s="363">
        <v>84941</v>
      </c>
      <c r="D13" s="371"/>
      <c r="E13" s="365"/>
      <c r="F13" s="365"/>
      <c r="G13" s="365"/>
      <c r="H13" s="365"/>
      <c r="I13" s="365"/>
      <c r="J13" s="365"/>
      <c r="K13" s="366"/>
      <c r="L13" s="366">
        <v>15770000</v>
      </c>
      <c r="M13" s="367" t="s">
        <v>266</v>
      </c>
      <c r="N13" s="368">
        <v>40</v>
      </c>
      <c r="O13" s="360">
        <f>L13+(L13*N13/100)</f>
        <v>22078000</v>
      </c>
      <c r="P13" s="360">
        <v>22070000</v>
      </c>
      <c r="Q13" s="369">
        <f>(P13-L13)/L13</f>
        <v>0.39949270767279643</v>
      </c>
      <c r="R13" s="363">
        <v>25</v>
      </c>
      <c r="S13" s="360">
        <f>P13+(P13*R13/100)</f>
        <v>27587500</v>
      </c>
      <c r="T13" s="360">
        <v>29770000</v>
      </c>
      <c r="U13" s="370">
        <f t="shared" si="2"/>
        <v>0.34888989578613505</v>
      </c>
      <c r="V13" s="371" t="s">
        <v>613</v>
      </c>
      <c r="W13" s="371" t="str">
        <f t="shared" si="3"/>
        <v>41</v>
      </c>
      <c r="X13" s="371" t="str">
        <f t="shared" si="4"/>
        <v>849</v>
      </c>
      <c r="Y13" s="372">
        <v>6000</v>
      </c>
      <c r="Z13" s="553">
        <f t="shared" si="6"/>
        <v>-0.99978251019483466</v>
      </c>
      <c r="AA13" s="373">
        <v>6100000</v>
      </c>
      <c r="AB13" s="374"/>
      <c r="AC13" s="374"/>
      <c r="AD13" s="388"/>
      <c r="AE13" s="548"/>
      <c r="AF13" s="542"/>
      <c r="AG13" s="541"/>
      <c r="AH13" s="551"/>
      <c r="AI13" s="541"/>
      <c r="AJ13" s="557"/>
      <c r="AK13" s="557"/>
      <c r="AL13" s="558"/>
      <c r="AM13" s="558"/>
      <c r="AN13" s="558"/>
      <c r="AO13" s="558"/>
      <c r="AP13" s="560"/>
    </row>
    <row r="14" spans="1:42" s="375" customFormat="1" ht="18.75" hidden="1" thickBot="1" x14ac:dyDescent="0.25">
      <c r="A14" s="361"/>
      <c r="B14" s="389" t="s">
        <v>536</v>
      </c>
      <c r="C14" s="389">
        <v>84944</v>
      </c>
      <c r="D14" s="390"/>
      <c r="E14" s="391"/>
      <c r="F14" s="391"/>
      <c r="G14" s="391"/>
      <c r="H14" s="391"/>
      <c r="I14" s="391"/>
      <c r="J14" s="391"/>
      <c r="K14" s="392"/>
      <c r="L14" s="392">
        <v>27570000</v>
      </c>
      <c r="M14" s="393" t="s">
        <v>266</v>
      </c>
      <c r="N14" s="394">
        <v>25</v>
      </c>
      <c r="O14" s="395">
        <f>L14+(L14*N14/100)</f>
        <v>34462500</v>
      </c>
      <c r="P14" s="395">
        <v>34470000</v>
      </c>
      <c r="Q14" s="396">
        <f>(P14-L14)/L14</f>
        <v>0.25027203482045701</v>
      </c>
      <c r="R14" s="389">
        <v>25</v>
      </c>
      <c r="S14" s="395">
        <f>P14+(P14*R14/100)</f>
        <v>43087500</v>
      </c>
      <c r="T14" s="395">
        <v>42970000</v>
      </c>
      <c r="U14" s="397">
        <f t="shared" si="2"/>
        <v>0.24659123875834058</v>
      </c>
      <c r="V14" s="390" t="s">
        <v>613</v>
      </c>
      <c r="W14" s="390" t="str">
        <f t="shared" si="3"/>
        <v>44</v>
      </c>
      <c r="X14" s="390" t="str">
        <f t="shared" si="4"/>
        <v>849</v>
      </c>
      <c r="Y14" s="398">
        <v>10000</v>
      </c>
      <c r="Z14" s="553">
        <f t="shared" si="6"/>
        <v>-0.99976791412822741</v>
      </c>
      <c r="AA14" s="399">
        <v>10900000</v>
      </c>
      <c r="AB14" s="400"/>
      <c r="AC14" s="400"/>
      <c r="AD14" s="401"/>
      <c r="AE14" s="566"/>
      <c r="AF14" s="567"/>
      <c r="AG14" s="568"/>
      <c r="AH14" s="569"/>
      <c r="AI14" s="568"/>
      <c r="AJ14" s="570"/>
      <c r="AK14" s="570"/>
      <c r="AL14" s="571"/>
      <c r="AM14" s="571"/>
      <c r="AN14" s="571"/>
      <c r="AO14" s="571"/>
      <c r="AP14" s="572"/>
    </row>
    <row r="15" spans="1:42" ht="126.75" thickBot="1" x14ac:dyDescent="0.25">
      <c r="A15" s="202"/>
      <c r="B15" s="198" t="s">
        <v>657</v>
      </c>
      <c r="C15" s="164">
        <v>84011</v>
      </c>
      <c r="D15" s="194">
        <v>-1</v>
      </c>
      <c r="E15" s="167"/>
      <c r="F15" s="167"/>
      <c r="G15" s="167"/>
      <c r="H15" s="167"/>
      <c r="I15" s="167"/>
      <c r="J15" s="167"/>
      <c r="K15" s="228">
        <v>3170000</v>
      </c>
      <c r="L15" s="228">
        <v>3170000</v>
      </c>
      <c r="M15" s="229">
        <v>0</v>
      </c>
      <c r="N15" s="168">
        <v>10</v>
      </c>
      <c r="O15" s="169">
        <f t="shared" ref="O15:O24" si="7">L15+(L15*N15/100)</f>
        <v>3487000</v>
      </c>
      <c r="P15" s="170">
        <v>3470000</v>
      </c>
      <c r="Q15" s="171">
        <f t="shared" ref="Q15:Q24" si="8">(P15-L15)/L15</f>
        <v>9.4637223974763401E-2</v>
      </c>
      <c r="R15" s="164">
        <v>25</v>
      </c>
      <c r="S15" s="172">
        <f t="shared" ref="S15:S24" si="9">P15+(P15*R15/100)</f>
        <v>4337500</v>
      </c>
      <c r="T15" s="173">
        <v>4370000</v>
      </c>
      <c r="U15" s="174">
        <f t="shared" si="2"/>
        <v>0.25936599423631124</v>
      </c>
      <c r="V15" s="165"/>
      <c r="W15" s="165" t="str">
        <f t="shared" si="3"/>
        <v>11</v>
      </c>
      <c r="X15" s="165" t="str">
        <f t="shared" si="4"/>
        <v>840</v>
      </c>
      <c r="Y15" s="218">
        <v>25000000</v>
      </c>
      <c r="Z15" s="553">
        <f t="shared" si="6"/>
        <v>4.7636887608069163</v>
      </c>
      <c r="AA15" s="200"/>
      <c r="AB15" s="282"/>
      <c r="AC15" s="282">
        <v>500</v>
      </c>
      <c r="AD15" s="212"/>
      <c r="AE15" s="562" t="s">
        <v>734</v>
      </c>
      <c r="AF15" s="573" t="s">
        <v>823</v>
      </c>
      <c r="AG15" s="574" t="s">
        <v>743</v>
      </c>
      <c r="AH15" s="677">
        <v>-100</v>
      </c>
      <c r="AI15" s="574" t="s">
        <v>745</v>
      </c>
      <c r="AJ15" s="670">
        <v>50</v>
      </c>
      <c r="AK15" s="670">
        <v>200</v>
      </c>
      <c r="AL15" s="662" t="s">
        <v>826</v>
      </c>
      <c r="AM15" s="662" t="s">
        <v>826</v>
      </c>
      <c r="AN15" s="662" t="s">
        <v>840</v>
      </c>
      <c r="AO15" s="662" t="s">
        <v>826</v>
      </c>
      <c r="AP15" s="581" t="s">
        <v>826</v>
      </c>
    </row>
    <row r="16" spans="1:42" s="375" customFormat="1" ht="18.75" hidden="1" customHeight="1" thickBot="1" x14ac:dyDescent="0.25">
      <c r="A16" s="361"/>
      <c r="B16" s="368" t="s">
        <v>207</v>
      </c>
      <c r="C16" s="363">
        <v>84012</v>
      </c>
      <c r="D16" s="364">
        <v>-1</v>
      </c>
      <c r="E16" s="365"/>
      <c r="F16" s="365"/>
      <c r="G16" s="365"/>
      <c r="H16" s="365"/>
      <c r="I16" s="365"/>
      <c r="J16" s="365"/>
      <c r="K16" s="366">
        <v>4570000</v>
      </c>
      <c r="L16" s="366">
        <v>5070000</v>
      </c>
      <c r="M16" s="367">
        <v>0.10940919037199125</v>
      </c>
      <c r="N16" s="368">
        <v>20</v>
      </c>
      <c r="O16" s="360">
        <f t="shared" si="7"/>
        <v>6084000</v>
      </c>
      <c r="P16" s="360">
        <v>6070000</v>
      </c>
      <c r="Q16" s="369">
        <f t="shared" si="8"/>
        <v>0.19723865877712032</v>
      </c>
      <c r="R16" s="363">
        <v>25</v>
      </c>
      <c r="S16" s="360">
        <f t="shared" si="9"/>
        <v>7587500</v>
      </c>
      <c r="T16" s="360">
        <v>7570000</v>
      </c>
      <c r="U16" s="370">
        <f t="shared" si="2"/>
        <v>0.24711696869851729</v>
      </c>
      <c r="V16" s="371" t="s">
        <v>613</v>
      </c>
      <c r="W16" s="371" t="str">
        <f t="shared" si="3"/>
        <v>12</v>
      </c>
      <c r="X16" s="371" t="str">
        <f t="shared" si="4"/>
        <v>840</v>
      </c>
      <c r="Y16" s="372">
        <v>3700</v>
      </c>
      <c r="Z16" s="553">
        <f t="shared" si="6"/>
        <v>-0.9995123558484349</v>
      </c>
      <c r="AA16" s="373"/>
      <c r="AB16" s="374"/>
      <c r="AC16" s="374"/>
      <c r="AD16" s="388"/>
      <c r="AE16" s="563"/>
      <c r="AF16" s="542"/>
      <c r="AG16" s="541"/>
      <c r="AH16" s="678"/>
      <c r="AI16" s="541"/>
      <c r="AJ16" s="671"/>
      <c r="AK16" s="671"/>
      <c r="AL16" s="663"/>
      <c r="AM16" s="663"/>
      <c r="AN16" s="663"/>
      <c r="AO16" s="663"/>
      <c r="AP16" s="560"/>
    </row>
    <row r="17" spans="1:42" ht="18.75" thickBot="1" x14ac:dyDescent="0.25">
      <c r="A17" s="202"/>
      <c r="B17" s="118" t="s">
        <v>208</v>
      </c>
      <c r="C17" s="119">
        <v>84013</v>
      </c>
      <c r="D17" s="125">
        <v>-1</v>
      </c>
      <c r="E17" s="177"/>
      <c r="F17" s="177"/>
      <c r="G17" s="177"/>
      <c r="H17" s="177"/>
      <c r="I17" s="177"/>
      <c r="J17" s="177"/>
      <c r="K17" s="224">
        <v>6870000</v>
      </c>
      <c r="L17" s="224">
        <v>7570000</v>
      </c>
      <c r="M17" s="225">
        <v>0.10189228529839883</v>
      </c>
      <c r="N17" s="60">
        <v>30</v>
      </c>
      <c r="O17" s="61">
        <f t="shared" si="7"/>
        <v>9841000</v>
      </c>
      <c r="P17" s="141">
        <v>9870000</v>
      </c>
      <c r="Q17" s="84">
        <f t="shared" si="8"/>
        <v>0.3038309114927345</v>
      </c>
      <c r="R17" s="119">
        <v>25</v>
      </c>
      <c r="S17" s="121">
        <f t="shared" si="9"/>
        <v>12337500</v>
      </c>
      <c r="T17" s="100">
        <v>12370000</v>
      </c>
      <c r="U17" s="137">
        <f t="shared" si="2"/>
        <v>0.25329280648429586</v>
      </c>
      <c r="W17" s="176" t="str">
        <f t="shared" si="3"/>
        <v>13</v>
      </c>
      <c r="X17" s="176" t="str">
        <f t="shared" si="4"/>
        <v>840</v>
      </c>
      <c r="Y17" s="144">
        <v>45000000</v>
      </c>
      <c r="Z17" s="553">
        <f t="shared" si="6"/>
        <v>2.6474164133738602</v>
      </c>
      <c r="AA17" s="143"/>
      <c r="AB17" s="283"/>
      <c r="AC17" s="283">
        <v>200</v>
      </c>
      <c r="AD17" s="208"/>
      <c r="AE17" s="563" t="s">
        <v>775</v>
      </c>
      <c r="AF17" s="542"/>
      <c r="AG17" s="684" t="s">
        <v>827</v>
      </c>
      <c r="AH17" s="678"/>
      <c r="AI17" s="684" t="s">
        <v>763</v>
      </c>
      <c r="AJ17" s="671"/>
      <c r="AK17" s="671"/>
      <c r="AL17" s="663"/>
      <c r="AM17" s="663"/>
      <c r="AN17" s="663"/>
      <c r="AO17" s="663"/>
      <c r="AP17" s="559">
        <v>35000000</v>
      </c>
    </row>
    <row r="18" spans="1:42" ht="18.75" thickBot="1" x14ac:dyDescent="0.25">
      <c r="A18" s="202"/>
      <c r="B18" s="118" t="s">
        <v>209</v>
      </c>
      <c r="C18" s="119">
        <v>84041</v>
      </c>
      <c r="D18" s="125">
        <v>-1</v>
      </c>
      <c r="E18" s="177"/>
      <c r="F18" s="177"/>
      <c r="G18" s="177"/>
      <c r="H18" s="177"/>
      <c r="I18" s="177"/>
      <c r="J18" s="177"/>
      <c r="K18" s="224">
        <v>9870000</v>
      </c>
      <c r="L18" s="224">
        <v>11870000</v>
      </c>
      <c r="M18" s="225">
        <v>0.20263424518743667</v>
      </c>
      <c r="N18" s="60">
        <v>40</v>
      </c>
      <c r="O18" s="61">
        <f t="shared" si="7"/>
        <v>16618000</v>
      </c>
      <c r="P18" s="141">
        <v>16670000</v>
      </c>
      <c r="Q18" s="84">
        <f t="shared" si="8"/>
        <v>0.40438079191238419</v>
      </c>
      <c r="R18" s="119">
        <v>25</v>
      </c>
      <c r="S18" s="121">
        <f t="shared" si="9"/>
        <v>20837500</v>
      </c>
      <c r="T18" s="100">
        <v>20870000</v>
      </c>
      <c r="U18" s="137">
        <f t="shared" si="2"/>
        <v>0.25194961007798439</v>
      </c>
      <c r="W18" s="176" t="str">
        <f t="shared" si="3"/>
        <v>41</v>
      </c>
      <c r="X18" s="176" t="str">
        <f t="shared" si="4"/>
        <v>840</v>
      </c>
      <c r="Y18" s="144">
        <v>80000000</v>
      </c>
      <c r="Z18" s="553">
        <f t="shared" si="6"/>
        <v>2.8392321535692862</v>
      </c>
      <c r="AA18" s="143"/>
      <c r="AB18" s="283"/>
      <c r="AC18" s="283">
        <v>300</v>
      </c>
      <c r="AD18" s="208"/>
      <c r="AE18" s="563" t="s">
        <v>817</v>
      </c>
      <c r="AF18" s="542"/>
      <c r="AG18" s="682"/>
      <c r="AH18" s="678"/>
      <c r="AI18" s="682"/>
      <c r="AJ18" s="671"/>
      <c r="AK18" s="671"/>
      <c r="AL18" s="663"/>
      <c r="AM18" s="663"/>
      <c r="AN18" s="663"/>
      <c r="AO18" s="663"/>
      <c r="AP18" s="559">
        <v>35000000</v>
      </c>
    </row>
    <row r="19" spans="1:42" ht="18.75" thickBot="1" x14ac:dyDescent="0.25">
      <c r="A19" s="202"/>
      <c r="B19" s="213" t="s">
        <v>210</v>
      </c>
      <c r="C19" s="181">
        <v>84044</v>
      </c>
      <c r="D19" s="196">
        <v>-1</v>
      </c>
      <c r="E19" s="183"/>
      <c r="F19" s="183"/>
      <c r="G19" s="183"/>
      <c r="H19" s="183"/>
      <c r="I19" s="183"/>
      <c r="J19" s="183"/>
      <c r="K19" s="230">
        <v>20700000</v>
      </c>
      <c r="L19" s="230">
        <v>24870000</v>
      </c>
      <c r="M19" s="231">
        <v>0.20144927536231885</v>
      </c>
      <c r="N19" s="184">
        <v>25</v>
      </c>
      <c r="O19" s="185">
        <f t="shared" si="7"/>
        <v>31087500</v>
      </c>
      <c r="P19" s="186">
        <v>30870000</v>
      </c>
      <c r="Q19" s="187">
        <f t="shared" si="8"/>
        <v>0.24125452352231605</v>
      </c>
      <c r="R19" s="181">
        <v>25</v>
      </c>
      <c r="S19" s="188">
        <f t="shared" si="9"/>
        <v>38587500</v>
      </c>
      <c r="T19" s="189">
        <v>38570000</v>
      </c>
      <c r="U19" s="190">
        <f t="shared" si="2"/>
        <v>0.24943310657596371</v>
      </c>
      <c r="V19" s="191"/>
      <c r="W19" s="191" t="str">
        <f t="shared" si="3"/>
        <v>44</v>
      </c>
      <c r="X19" s="191" t="str">
        <f t="shared" si="4"/>
        <v>840</v>
      </c>
      <c r="Y19" s="347">
        <v>120000000</v>
      </c>
      <c r="Z19" s="553">
        <f t="shared" si="6"/>
        <v>2.1098153547133141</v>
      </c>
      <c r="AA19" s="201"/>
      <c r="AB19" s="284"/>
      <c r="AC19" s="284">
        <v>400</v>
      </c>
      <c r="AD19" s="210"/>
      <c r="AE19" s="587" t="s">
        <v>817</v>
      </c>
      <c r="AF19" s="567"/>
      <c r="AG19" s="700"/>
      <c r="AH19" s="701"/>
      <c r="AI19" s="700"/>
      <c r="AJ19" s="673"/>
      <c r="AK19" s="673"/>
      <c r="AL19" s="665"/>
      <c r="AM19" s="665"/>
      <c r="AN19" s="665"/>
      <c r="AO19" s="665"/>
      <c r="AP19" s="588">
        <v>35000000</v>
      </c>
    </row>
    <row r="20" spans="1:42" ht="18.75" thickBot="1" x14ac:dyDescent="0.25">
      <c r="A20" s="202"/>
      <c r="B20" s="216" t="s">
        <v>658</v>
      </c>
      <c r="C20" s="154">
        <v>82811</v>
      </c>
      <c r="D20" s="211">
        <v>-1</v>
      </c>
      <c r="E20" s="178"/>
      <c r="F20" s="178"/>
      <c r="G20" s="178"/>
      <c r="H20" s="178"/>
      <c r="I20" s="178"/>
      <c r="J20" s="178"/>
      <c r="K20" s="222">
        <v>3170000</v>
      </c>
      <c r="L20" s="222">
        <v>3170000</v>
      </c>
      <c r="M20" s="223">
        <v>0</v>
      </c>
      <c r="N20" s="155">
        <v>10</v>
      </c>
      <c r="O20" s="156">
        <f t="shared" si="7"/>
        <v>3487000</v>
      </c>
      <c r="P20" s="157">
        <v>3470000</v>
      </c>
      <c r="Q20" s="158">
        <f t="shared" si="8"/>
        <v>9.4637223974763401E-2</v>
      </c>
      <c r="R20" s="154">
        <v>25</v>
      </c>
      <c r="S20" s="159">
        <f t="shared" si="9"/>
        <v>4337500</v>
      </c>
      <c r="T20" s="160">
        <v>4370000</v>
      </c>
      <c r="U20" s="161">
        <f t="shared" si="2"/>
        <v>0.25936599423631124</v>
      </c>
      <c r="W20" s="176" t="str">
        <f t="shared" si="3"/>
        <v>11</v>
      </c>
      <c r="X20" s="176" t="str">
        <f t="shared" si="4"/>
        <v>828</v>
      </c>
      <c r="Y20" s="346">
        <v>16000000</v>
      </c>
      <c r="Z20" s="553">
        <f t="shared" si="6"/>
        <v>2.6887608069164264</v>
      </c>
      <c r="AA20" s="162">
        <v>2500000</v>
      </c>
      <c r="AB20" s="283"/>
      <c r="AC20" s="283"/>
      <c r="AD20" s="693" t="s">
        <v>595</v>
      </c>
      <c r="AE20" s="577" t="s">
        <v>734</v>
      </c>
      <c r="AF20" s="573"/>
      <c r="AG20" s="681" t="s">
        <v>827</v>
      </c>
      <c r="AH20" s="677">
        <v>-50</v>
      </c>
      <c r="AI20" s="681" t="s">
        <v>749</v>
      </c>
      <c r="AJ20" s="670" t="s">
        <v>847</v>
      </c>
      <c r="AK20" s="670">
        <v>500</v>
      </c>
      <c r="AL20" s="662">
        <v>150</v>
      </c>
      <c r="AM20" s="662" t="s">
        <v>826</v>
      </c>
      <c r="AN20" s="662" t="s">
        <v>840</v>
      </c>
      <c r="AO20" s="662" t="s">
        <v>826</v>
      </c>
      <c r="AP20" s="581" t="s">
        <v>858</v>
      </c>
    </row>
    <row r="21" spans="1:42" s="375" customFormat="1" ht="18.75" hidden="1" customHeight="1" thickBot="1" x14ac:dyDescent="0.25">
      <c r="A21" s="361"/>
      <c r="B21" s="362" t="s">
        <v>147</v>
      </c>
      <c r="C21" s="363">
        <v>82812</v>
      </c>
      <c r="D21" s="364">
        <v>-1</v>
      </c>
      <c r="E21" s="365"/>
      <c r="F21" s="365"/>
      <c r="G21" s="365"/>
      <c r="H21" s="365"/>
      <c r="I21" s="365"/>
      <c r="J21" s="365"/>
      <c r="K21" s="366">
        <v>4570000</v>
      </c>
      <c r="L21" s="366">
        <v>5070000</v>
      </c>
      <c r="M21" s="367">
        <v>0.10940919037199125</v>
      </c>
      <c r="N21" s="368">
        <v>20</v>
      </c>
      <c r="O21" s="360">
        <f t="shared" si="7"/>
        <v>6084000</v>
      </c>
      <c r="P21" s="360">
        <v>6070000</v>
      </c>
      <c r="Q21" s="369">
        <f t="shared" si="8"/>
        <v>0.19723865877712032</v>
      </c>
      <c r="R21" s="363">
        <v>25</v>
      </c>
      <c r="S21" s="360">
        <f t="shared" si="9"/>
        <v>7587500</v>
      </c>
      <c r="T21" s="360">
        <v>7570000</v>
      </c>
      <c r="U21" s="370">
        <f t="shared" si="2"/>
        <v>0.24711696869851729</v>
      </c>
      <c r="V21" s="371" t="s">
        <v>613</v>
      </c>
      <c r="W21" s="371" t="str">
        <f t="shared" si="3"/>
        <v>12</v>
      </c>
      <c r="X21" s="371" t="str">
        <f t="shared" si="4"/>
        <v>828</v>
      </c>
      <c r="Y21" s="372">
        <v>3700</v>
      </c>
      <c r="Z21" s="553">
        <f t="shared" si="6"/>
        <v>-0.9995123558484349</v>
      </c>
      <c r="AA21" s="373">
        <v>3300000</v>
      </c>
      <c r="AB21" s="374"/>
      <c r="AC21" s="374"/>
      <c r="AD21" s="693"/>
      <c r="AE21" s="548"/>
      <c r="AF21" s="542"/>
      <c r="AG21" s="682"/>
      <c r="AH21" s="678"/>
      <c r="AI21" s="682"/>
      <c r="AJ21" s="671"/>
      <c r="AK21" s="671"/>
      <c r="AL21" s="663"/>
      <c r="AM21" s="663"/>
      <c r="AN21" s="663"/>
      <c r="AO21" s="663"/>
      <c r="AP21" s="560"/>
    </row>
    <row r="22" spans="1:42" ht="18.75" thickBot="1" x14ac:dyDescent="0.25">
      <c r="A22" s="202"/>
      <c r="B22" s="195" t="s">
        <v>148</v>
      </c>
      <c r="C22" s="119">
        <v>82813</v>
      </c>
      <c r="D22" s="125">
        <v>-1</v>
      </c>
      <c r="E22" s="177"/>
      <c r="F22" s="177"/>
      <c r="G22" s="177"/>
      <c r="H22" s="177"/>
      <c r="I22" s="177"/>
      <c r="J22" s="177"/>
      <c r="K22" s="224">
        <v>6870000</v>
      </c>
      <c r="L22" s="224">
        <v>7570000</v>
      </c>
      <c r="M22" s="225">
        <v>0.10189228529839883</v>
      </c>
      <c r="N22" s="60">
        <v>30</v>
      </c>
      <c r="O22" s="61">
        <f t="shared" si="7"/>
        <v>9841000</v>
      </c>
      <c r="P22" s="141">
        <v>9870000</v>
      </c>
      <c r="Q22" s="84">
        <f t="shared" si="8"/>
        <v>0.3038309114927345</v>
      </c>
      <c r="R22" s="119">
        <v>25</v>
      </c>
      <c r="S22" s="121">
        <f t="shared" si="9"/>
        <v>12337500</v>
      </c>
      <c r="T22" s="100">
        <v>12370000</v>
      </c>
      <c r="U22" s="137">
        <f t="shared" si="2"/>
        <v>0.25329280648429586</v>
      </c>
      <c r="W22" s="176" t="str">
        <f t="shared" si="3"/>
        <v>13</v>
      </c>
      <c r="X22" s="176" t="str">
        <f t="shared" si="4"/>
        <v>828</v>
      </c>
      <c r="Y22" s="144">
        <v>30000000</v>
      </c>
      <c r="Z22" s="553">
        <f t="shared" si="6"/>
        <v>1.43161094224924</v>
      </c>
      <c r="AA22" s="143">
        <v>4500000</v>
      </c>
      <c r="AB22" s="283"/>
      <c r="AC22" s="283"/>
      <c r="AD22" s="693"/>
      <c r="AE22" s="548" t="s">
        <v>775</v>
      </c>
      <c r="AF22" s="542"/>
      <c r="AG22" s="682"/>
      <c r="AH22" s="678"/>
      <c r="AI22" s="683"/>
      <c r="AJ22" s="671"/>
      <c r="AK22" s="671"/>
      <c r="AL22" s="663"/>
      <c r="AM22" s="663"/>
      <c r="AN22" s="663"/>
      <c r="AO22" s="663"/>
      <c r="AP22" s="559" t="s">
        <v>826</v>
      </c>
    </row>
    <row r="23" spans="1:42" ht="18.75" thickBot="1" x14ac:dyDescent="0.25">
      <c r="A23" s="202"/>
      <c r="B23" s="195" t="s">
        <v>149</v>
      </c>
      <c r="C23" s="119">
        <v>82841</v>
      </c>
      <c r="D23" s="125">
        <v>-1</v>
      </c>
      <c r="E23" s="177"/>
      <c r="F23" s="177"/>
      <c r="G23" s="177"/>
      <c r="H23" s="177"/>
      <c r="I23" s="177"/>
      <c r="J23" s="177"/>
      <c r="K23" s="224">
        <v>9870000</v>
      </c>
      <c r="L23" s="224">
        <v>11870000</v>
      </c>
      <c r="M23" s="225">
        <v>0.20263424518743667</v>
      </c>
      <c r="N23" s="60">
        <v>40</v>
      </c>
      <c r="O23" s="61">
        <f t="shared" si="7"/>
        <v>16618000</v>
      </c>
      <c r="P23" s="141">
        <v>16670000</v>
      </c>
      <c r="Q23" s="84">
        <f t="shared" si="8"/>
        <v>0.40438079191238419</v>
      </c>
      <c r="R23" s="119">
        <v>25</v>
      </c>
      <c r="S23" s="121">
        <f t="shared" si="9"/>
        <v>20837500</v>
      </c>
      <c r="T23" s="100">
        <v>20870000</v>
      </c>
      <c r="U23" s="137">
        <f t="shared" si="2"/>
        <v>0.25194961007798439</v>
      </c>
      <c r="W23" s="176" t="str">
        <f t="shared" si="3"/>
        <v>41</v>
      </c>
      <c r="X23" s="176" t="str">
        <f t="shared" si="4"/>
        <v>828</v>
      </c>
      <c r="Y23" s="144">
        <v>60000000</v>
      </c>
      <c r="Z23" s="553">
        <f t="shared" si="6"/>
        <v>1.8794241151769646</v>
      </c>
      <c r="AA23" s="143">
        <v>7500000</v>
      </c>
      <c r="AB23" s="283"/>
      <c r="AC23" s="283"/>
      <c r="AD23" s="693"/>
      <c r="AE23" s="548" t="s">
        <v>817</v>
      </c>
      <c r="AF23" s="542"/>
      <c r="AG23" s="682"/>
      <c r="AH23" s="678"/>
      <c r="AI23" s="684" t="s">
        <v>829</v>
      </c>
      <c r="AJ23" s="671"/>
      <c r="AK23" s="671"/>
      <c r="AL23" s="663"/>
      <c r="AM23" s="663"/>
      <c r="AN23" s="663"/>
      <c r="AO23" s="663"/>
      <c r="AP23" s="559" t="s">
        <v>826</v>
      </c>
    </row>
    <row r="24" spans="1:42" ht="18.75" thickBot="1" x14ac:dyDescent="0.25">
      <c r="A24" s="202"/>
      <c r="B24" s="209" t="s">
        <v>150</v>
      </c>
      <c r="C24" s="181">
        <v>82844</v>
      </c>
      <c r="D24" s="196">
        <v>-1</v>
      </c>
      <c r="E24" s="183"/>
      <c r="F24" s="183"/>
      <c r="G24" s="183"/>
      <c r="H24" s="183"/>
      <c r="I24" s="183"/>
      <c r="J24" s="183"/>
      <c r="K24" s="230">
        <v>20700000</v>
      </c>
      <c r="L24" s="230">
        <v>24870000</v>
      </c>
      <c r="M24" s="231">
        <v>0.20144927536231885</v>
      </c>
      <c r="N24" s="184">
        <v>25</v>
      </c>
      <c r="O24" s="185">
        <f t="shared" si="7"/>
        <v>31087500</v>
      </c>
      <c r="P24" s="186">
        <v>30870000</v>
      </c>
      <c r="Q24" s="187">
        <f t="shared" si="8"/>
        <v>0.24125452352231605</v>
      </c>
      <c r="R24" s="181">
        <v>25</v>
      </c>
      <c r="S24" s="188">
        <f t="shared" si="9"/>
        <v>38587500</v>
      </c>
      <c r="T24" s="189">
        <v>38570000</v>
      </c>
      <c r="U24" s="190">
        <f t="shared" si="2"/>
        <v>0.24943310657596371</v>
      </c>
      <c r="V24" s="191"/>
      <c r="W24" s="191" t="str">
        <f t="shared" si="3"/>
        <v>44</v>
      </c>
      <c r="X24" s="191" t="str">
        <f t="shared" si="4"/>
        <v>828</v>
      </c>
      <c r="Y24" s="347">
        <v>100000000</v>
      </c>
      <c r="Z24" s="553">
        <f t="shared" si="6"/>
        <v>1.5915127955944282</v>
      </c>
      <c r="AA24" s="201">
        <v>11250000</v>
      </c>
      <c r="AB24" s="284"/>
      <c r="AC24" s="284">
        <v>300</v>
      </c>
      <c r="AD24" s="694"/>
      <c r="AE24" s="566" t="s">
        <v>817</v>
      </c>
      <c r="AF24" s="567"/>
      <c r="AG24" s="700"/>
      <c r="AH24" s="701"/>
      <c r="AI24" s="700"/>
      <c r="AJ24" s="673"/>
      <c r="AK24" s="673"/>
      <c r="AL24" s="665"/>
      <c r="AM24" s="665"/>
      <c r="AN24" s="665"/>
      <c r="AO24" s="665"/>
      <c r="AP24" s="588" t="s">
        <v>826</v>
      </c>
    </row>
    <row r="25" spans="1:42" ht="18.75" thickBot="1" x14ac:dyDescent="0.25">
      <c r="A25" s="202"/>
      <c r="B25" s="198" t="s">
        <v>640</v>
      </c>
      <c r="C25" s="164">
        <v>81111</v>
      </c>
      <c r="D25" s="199">
        <v>-1</v>
      </c>
      <c r="E25" s="166"/>
      <c r="F25" s="166"/>
      <c r="G25" s="166"/>
      <c r="H25" s="166"/>
      <c r="I25" s="166"/>
      <c r="J25" s="166"/>
      <c r="K25" s="228">
        <v>4270000</v>
      </c>
      <c r="L25" s="228">
        <v>4270000</v>
      </c>
      <c r="M25" s="229">
        <v>0</v>
      </c>
      <c r="N25" s="168">
        <v>10</v>
      </c>
      <c r="O25" s="169">
        <f t="shared" si="0"/>
        <v>4697000</v>
      </c>
      <c r="P25" s="170">
        <v>4770000</v>
      </c>
      <c r="Q25" s="171">
        <f t="shared" si="1"/>
        <v>0.117096018735363</v>
      </c>
      <c r="R25" s="164">
        <v>25</v>
      </c>
      <c r="S25" s="172">
        <f t="shared" si="5"/>
        <v>5962500</v>
      </c>
      <c r="T25" s="173">
        <v>5970000</v>
      </c>
      <c r="U25" s="174">
        <f t="shared" si="2"/>
        <v>0.25157232704402516</v>
      </c>
      <c r="V25" s="165"/>
      <c r="W25" s="165" t="str">
        <f t="shared" si="3"/>
        <v>11</v>
      </c>
      <c r="X25" s="165" t="str">
        <f t="shared" si="4"/>
        <v>811</v>
      </c>
      <c r="Y25" s="218">
        <v>9000000</v>
      </c>
      <c r="Z25" s="553">
        <f t="shared" si="6"/>
        <v>0.50943396226415094</v>
      </c>
      <c r="AA25" s="200">
        <v>1500000</v>
      </c>
      <c r="AB25" s="282"/>
      <c r="AC25" s="282">
        <v>75</v>
      </c>
      <c r="AD25" s="674" t="s">
        <v>582</v>
      </c>
      <c r="AE25" s="562" t="s">
        <v>734</v>
      </c>
      <c r="AF25" s="583"/>
      <c r="AG25" s="681" t="s">
        <v>751</v>
      </c>
      <c r="AH25" s="677">
        <v>-50</v>
      </c>
      <c r="AI25" s="681" t="s">
        <v>763</v>
      </c>
      <c r="AJ25" s="670">
        <v>0</v>
      </c>
      <c r="AK25" s="670">
        <v>0</v>
      </c>
      <c r="AL25" s="662"/>
      <c r="AM25" s="662"/>
      <c r="AN25" s="662" t="s">
        <v>840</v>
      </c>
      <c r="AO25" s="662" t="s">
        <v>826</v>
      </c>
      <c r="AP25" s="581" t="s">
        <v>857</v>
      </c>
    </row>
    <row r="26" spans="1:42" s="375" customFormat="1" ht="162.75" hidden="1" customHeight="1" thickBot="1" x14ac:dyDescent="0.25">
      <c r="A26" s="361"/>
      <c r="B26" s="368" t="s">
        <v>55</v>
      </c>
      <c r="C26" s="363">
        <v>81112</v>
      </c>
      <c r="D26" s="364">
        <v>-1</v>
      </c>
      <c r="E26" s="365"/>
      <c r="F26" s="365"/>
      <c r="G26" s="365"/>
      <c r="H26" s="365"/>
      <c r="I26" s="365"/>
      <c r="J26" s="365"/>
      <c r="K26" s="366">
        <v>5870000</v>
      </c>
      <c r="L26" s="366">
        <v>6470000</v>
      </c>
      <c r="M26" s="367">
        <v>0.10221465076660988</v>
      </c>
      <c r="N26" s="368">
        <v>20</v>
      </c>
      <c r="O26" s="360">
        <f t="shared" si="0"/>
        <v>7764000</v>
      </c>
      <c r="P26" s="360">
        <v>7770000</v>
      </c>
      <c r="Q26" s="369">
        <f t="shared" si="1"/>
        <v>0.20092735703245751</v>
      </c>
      <c r="R26" s="363">
        <v>25</v>
      </c>
      <c r="S26" s="360">
        <f t="shared" si="5"/>
        <v>9712500</v>
      </c>
      <c r="T26" s="360">
        <v>9770000</v>
      </c>
      <c r="U26" s="370">
        <f t="shared" si="2"/>
        <v>0.2574002574002574</v>
      </c>
      <c r="V26" s="371" t="s">
        <v>613</v>
      </c>
      <c r="W26" s="371" t="str">
        <f t="shared" si="3"/>
        <v>12</v>
      </c>
      <c r="X26" s="371" t="str">
        <f t="shared" si="4"/>
        <v>811</v>
      </c>
      <c r="Y26" s="372">
        <v>2700</v>
      </c>
      <c r="Z26" s="553">
        <f t="shared" si="6"/>
        <v>-0.9997220077220077</v>
      </c>
      <c r="AA26" s="373">
        <v>2200000</v>
      </c>
      <c r="AB26" s="374"/>
      <c r="AC26" s="374"/>
      <c r="AD26" s="675"/>
      <c r="AE26" s="563"/>
      <c r="AF26" s="555"/>
      <c r="AG26" s="682"/>
      <c r="AH26" s="678"/>
      <c r="AI26" s="682"/>
      <c r="AJ26" s="671"/>
      <c r="AK26" s="671"/>
      <c r="AL26" s="663"/>
      <c r="AM26" s="663"/>
      <c r="AN26" s="663"/>
      <c r="AO26" s="663"/>
      <c r="AP26" s="560"/>
    </row>
    <row r="27" spans="1:42" ht="18.75" thickBot="1" x14ac:dyDescent="0.25">
      <c r="A27" s="202"/>
      <c r="B27" s="118" t="s">
        <v>641</v>
      </c>
      <c r="C27" s="119">
        <v>81113</v>
      </c>
      <c r="D27" s="125">
        <v>-1</v>
      </c>
      <c r="E27" s="177"/>
      <c r="F27" s="177"/>
      <c r="G27" s="177"/>
      <c r="H27" s="177"/>
      <c r="I27" s="177"/>
      <c r="J27" s="177"/>
      <c r="K27" s="224">
        <v>8270000</v>
      </c>
      <c r="L27" s="224">
        <v>9070000</v>
      </c>
      <c r="M27" s="225">
        <v>9.6735187424425634E-2</v>
      </c>
      <c r="N27" s="60">
        <v>30</v>
      </c>
      <c r="O27" s="61">
        <f t="shared" si="0"/>
        <v>11791000</v>
      </c>
      <c r="P27" s="141">
        <v>11870000</v>
      </c>
      <c r="Q27" s="84">
        <f t="shared" si="1"/>
        <v>0.30871003307607497</v>
      </c>
      <c r="R27" s="119">
        <v>25</v>
      </c>
      <c r="S27" s="121">
        <f t="shared" si="5"/>
        <v>14837500</v>
      </c>
      <c r="T27" s="100">
        <v>14870000</v>
      </c>
      <c r="U27" s="137">
        <f t="shared" si="2"/>
        <v>0.25273799494524007</v>
      </c>
      <c r="W27" s="176" t="str">
        <f t="shared" si="3"/>
        <v>13</v>
      </c>
      <c r="X27" s="176" t="str">
        <f t="shared" si="4"/>
        <v>811</v>
      </c>
      <c r="Y27" s="144">
        <v>27000000</v>
      </c>
      <c r="Z27" s="553">
        <f t="shared" si="6"/>
        <v>0.81971356360572878</v>
      </c>
      <c r="AA27" s="143">
        <v>5000000</v>
      </c>
      <c r="AB27" s="283"/>
      <c r="AC27" s="283"/>
      <c r="AD27" s="675"/>
      <c r="AE27" s="563" t="s">
        <v>775</v>
      </c>
      <c r="AF27" s="555"/>
      <c r="AG27" s="682"/>
      <c r="AH27" s="678"/>
      <c r="AI27" s="682"/>
      <c r="AJ27" s="671"/>
      <c r="AK27" s="671"/>
      <c r="AL27" s="663"/>
      <c r="AM27" s="663"/>
      <c r="AN27" s="663"/>
      <c r="AO27" s="663"/>
      <c r="AP27" s="559"/>
    </row>
    <row r="28" spans="1:42" ht="18.75" thickBot="1" x14ac:dyDescent="0.25">
      <c r="A28" s="202"/>
      <c r="B28" s="118" t="s">
        <v>642</v>
      </c>
      <c r="C28" s="119">
        <v>81141</v>
      </c>
      <c r="D28" s="125">
        <v>-1</v>
      </c>
      <c r="E28" s="177"/>
      <c r="F28" s="177"/>
      <c r="G28" s="177"/>
      <c r="H28" s="177"/>
      <c r="I28" s="177"/>
      <c r="J28" s="177"/>
      <c r="K28" s="224">
        <v>9870000</v>
      </c>
      <c r="L28" s="224">
        <v>11870000</v>
      </c>
      <c r="M28" s="225">
        <v>0.20263424518743667</v>
      </c>
      <c r="N28" s="60">
        <v>40</v>
      </c>
      <c r="O28" s="61">
        <f t="shared" si="0"/>
        <v>16618000</v>
      </c>
      <c r="P28" s="141">
        <v>16670000</v>
      </c>
      <c r="Q28" s="84">
        <f t="shared" si="1"/>
        <v>0.40438079191238419</v>
      </c>
      <c r="R28" s="119">
        <v>25</v>
      </c>
      <c r="S28" s="121">
        <f t="shared" si="5"/>
        <v>20837500</v>
      </c>
      <c r="T28" s="100">
        <v>20870000</v>
      </c>
      <c r="U28" s="137">
        <f t="shared" si="2"/>
        <v>0.25194961007798439</v>
      </c>
      <c r="W28" s="176" t="str">
        <f t="shared" si="3"/>
        <v>41</v>
      </c>
      <c r="X28" s="176" t="str">
        <f t="shared" si="4"/>
        <v>811</v>
      </c>
      <c r="Y28" s="144">
        <v>92000000</v>
      </c>
      <c r="Z28" s="553">
        <f t="shared" si="6"/>
        <v>3.4151169766046792</v>
      </c>
      <c r="AA28" s="143">
        <v>9000000</v>
      </c>
      <c r="AB28" s="283"/>
      <c r="AC28" s="283"/>
      <c r="AD28" s="675"/>
      <c r="AE28" s="563" t="s">
        <v>817</v>
      </c>
      <c r="AF28" s="555"/>
      <c r="AG28" s="682"/>
      <c r="AH28" s="678"/>
      <c r="AI28" s="682"/>
      <c r="AJ28" s="671"/>
      <c r="AK28" s="671"/>
      <c r="AL28" s="663"/>
      <c r="AM28" s="663"/>
      <c r="AN28" s="663"/>
      <c r="AO28" s="663"/>
      <c r="AP28" s="559"/>
    </row>
    <row r="29" spans="1:42" ht="18.75" thickBot="1" x14ac:dyDescent="0.25">
      <c r="A29" s="202"/>
      <c r="B29" s="213" t="s">
        <v>643</v>
      </c>
      <c r="C29" s="181">
        <v>81144</v>
      </c>
      <c r="D29" s="196">
        <v>-1</v>
      </c>
      <c r="E29" s="183"/>
      <c r="F29" s="183"/>
      <c r="G29" s="183"/>
      <c r="H29" s="183"/>
      <c r="I29" s="183"/>
      <c r="J29" s="183"/>
      <c r="K29" s="230">
        <v>20700000</v>
      </c>
      <c r="L29" s="230">
        <v>24870000</v>
      </c>
      <c r="M29" s="231">
        <v>0.20144927536231885</v>
      </c>
      <c r="N29" s="184">
        <v>25</v>
      </c>
      <c r="O29" s="185">
        <f t="shared" si="0"/>
        <v>31087500</v>
      </c>
      <c r="P29" s="186">
        <v>30870000</v>
      </c>
      <c r="Q29" s="187">
        <f t="shared" si="1"/>
        <v>0.24125452352231605</v>
      </c>
      <c r="R29" s="181">
        <v>25</v>
      </c>
      <c r="S29" s="188">
        <f t="shared" si="5"/>
        <v>38587500</v>
      </c>
      <c r="T29" s="189">
        <v>38570000</v>
      </c>
      <c r="U29" s="190">
        <f t="shared" si="2"/>
        <v>0.24943310657596371</v>
      </c>
      <c r="V29" s="191"/>
      <c r="W29" s="191" t="str">
        <f t="shared" si="3"/>
        <v>44</v>
      </c>
      <c r="X29" s="191" t="str">
        <f t="shared" si="4"/>
        <v>811</v>
      </c>
      <c r="Y29" s="347">
        <v>180000000</v>
      </c>
      <c r="Z29" s="553">
        <f t="shared" si="6"/>
        <v>3.6647230320699706</v>
      </c>
      <c r="AA29" s="201">
        <v>12000000</v>
      </c>
      <c r="AB29" s="284"/>
      <c r="AC29" s="284">
        <v>400</v>
      </c>
      <c r="AD29" s="676"/>
      <c r="AE29" s="587" t="s">
        <v>817</v>
      </c>
      <c r="AF29" s="585"/>
      <c r="AG29" s="700"/>
      <c r="AH29" s="701"/>
      <c r="AI29" s="700"/>
      <c r="AJ29" s="673"/>
      <c r="AK29" s="673"/>
      <c r="AL29" s="665"/>
      <c r="AM29" s="665"/>
      <c r="AN29" s="665"/>
      <c r="AO29" s="665"/>
      <c r="AP29" s="588"/>
    </row>
    <row r="30" spans="1:42" ht="18.75" thickBot="1" x14ac:dyDescent="0.25">
      <c r="A30" s="202"/>
      <c r="B30" s="203" t="s">
        <v>644</v>
      </c>
      <c r="C30" s="164">
        <v>81211</v>
      </c>
      <c r="D30" s="199">
        <v>-1</v>
      </c>
      <c r="E30" s="166"/>
      <c r="F30" s="166"/>
      <c r="G30" s="166"/>
      <c r="H30" s="166"/>
      <c r="I30" s="166"/>
      <c r="J30" s="166"/>
      <c r="K30" s="228">
        <v>3770000</v>
      </c>
      <c r="L30" s="228">
        <v>3770000</v>
      </c>
      <c r="M30" s="229">
        <v>0</v>
      </c>
      <c r="N30" s="168">
        <v>10</v>
      </c>
      <c r="O30" s="169">
        <f t="shared" si="0"/>
        <v>4147000</v>
      </c>
      <c r="P30" s="170">
        <v>4170000</v>
      </c>
      <c r="Q30" s="171">
        <f t="shared" si="1"/>
        <v>0.10610079575596817</v>
      </c>
      <c r="R30" s="164">
        <v>25</v>
      </c>
      <c r="S30" s="172">
        <f t="shared" si="5"/>
        <v>5212500</v>
      </c>
      <c r="T30" s="173">
        <v>5170000</v>
      </c>
      <c r="U30" s="174">
        <f t="shared" si="2"/>
        <v>0.23980815347721823</v>
      </c>
      <c r="V30" s="165"/>
      <c r="W30" s="165" t="str">
        <f t="shared" si="3"/>
        <v>11</v>
      </c>
      <c r="X30" s="165" t="str">
        <f t="shared" si="4"/>
        <v>812</v>
      </c>
      <c r="Y30" s="218">
        <v>12000000</v>
      </c>
      <c r="Z30" s="553">
        <f t="shared" si="6"/>
        <v>1.3021582733812949</v>
      </c>
      <c r="AA30" s="200" t="s">
        <v>609</v>
      </c>
      <c r="AB30" s="282"/>
      <c r="AC30" s="282">
        <v>150</v>
      </c>
      <c r="AD30" s="674" t="s">
        <v>583</v>
      </c>
      <c r="AE30" s="562" t="s">
        <v>734</v>
      </c>
      <c r="AF30" s="573"/>
      <c r="AG30" s="681" t="s">
        <v>827</v>
      </c>
      <c r="AH30" s="677">
        <v>0</v>
      </c>
      <c r="AI30" s="681" t="s">
        <v>755</v>
      </c>
      <c r="AJ30" s="670" t="s">
        <v>860</v>
      </c>
      <c r="AK30" s="670" t="s">
        <v>847</v>
      </c>
      <c r="AL30" s="662">
        <v>250</v>
      </c>
      <c r="AM30" s="662" t="s">
        <v>857</v>
      </c>
      <c r="AN30" s="662" t="s">
        <v>840</v>
      </c>
      <c r="AO30" s="662">
        <v>200</v>
      </c>
      <c r="AP30" s="581" t="s">
        <v>857</v>
      </c>
    </row>
    <row r="31" spans="1:42" s="375" customFormat="1" ht="18.75" hidden="1" customHeight="1" thickBot="1" x14ac:dyDescent="0.25">
      <c r="A31" s="361"/>
      <c r="B31" s="362" t="s">
        <v>77</v>
      </c>
      <c r="C31" s="363">
        <v>81212</v>
      </c>
      <c r="D31" s="364">
        <v>-1</v>
      </c>
      <c r="E31" s="365"/>
      <c r="F31" s="365"/>
      <c r="G31" s="365"/>
      <c r="H31" s="365"/>
      <c r="I31" s="365"/>
      <c r="J31" s="365"/>
      <c r="K31" s="366">
        <v>5870000</v>
      </c>
      <c r="L31" s="366">
        <v>6470000</v>
      </c>
      <c r="M31" s="367">
        <v>0.10221465076660988</v>
      </c>
      <c r="N31" s="368">
        <v>20</v>
      </c>
      <c r="O31" s="360">
        <f t="shared" si="0"/>
        <v>7764000</v>
      </c>
      <c r="P31" s="360">
        <v>7770000</v>
      </c>
      <c r="Q31" s="369">
        <f t="shared" si="1"/>
        <v>0.20092735703245751</v>
      </c>
      <c r="R31" s="363">
        <v>25</v>
      </c>
      <c r="S31" s="360">
        <f t="shared" si="5"/>
        <v>9712500</v>
      </c>
      <c r="T31" s="360">
        <v>9770000</v>
      </c>
      <c r="U31" s="370">
        <f t="shared" si="2"/>
        <v>0.2574002574002574</v>
      </c>
      <c r="V31" s="371" t="s">
        <v>613</v>
      </c>
      <c r="W31" s="371" t="str">
        <f t="shared" si="3"/>
        <v>12</v>
      </c>
      <c r="X31" s="371" t="str">
        <f t="shared" si="4"/>
        <v>812</v>
      </c>
      <c r="Y31" s="372">
        <v>2700</v>
      </c>
      <c r="Z31" s="553">
        <f t="shared" si="6"/>
        <v>-0.9997220077220077</v>
      </c>
      <c r="AA31" s="373">
        <v>1800000</v>
      </c>
      <c r="AB31" s="374"/>
      <c r="AC31" s="374"/>
      <c r="AD31" s="675"/>
      <c r="AE31" s="563"/>
      <c r="AF31" s="555"/>
      <c r="AG31" s="682"/>
      <c r="AH31" s="678"/>
      <c r="AI31" s="682"/>
      <c r="AJ31" s="671"/>
      <c r="AK31" s="671"/>
      <c r="AL31" s="663"/>
      <c r="AM31" s="663"/>
      <c r="AN31" s="663"/>
      <c r="AO31" s="663"/>
      <c r="AP31" s="560"/>
    </row>
    <row r="32" spans="1:42" ht="112.5" customHeight="1" thickBot="1" x14ac:dyDescent="0.25">
      <c r="A32" s="202"/>
      <c r="B32" s="195" t="s">
        <v>645</v>
      </c>
      <c r="C32" s="119">
        <v>81213</v>
      </c>
      <c r="D32" s="125">
        <v>-1</v>
      </c>
      <c r="E32" s="177"/>
      <c r="F32" s="177"/>
      <c r="G32" s="177"/>
      <c r="H32" s="177"/>
      <c r="I32" s="177"/>
      <c r="J32" s="177"/>
      <c r="K32" s="224">
        <v>8270000</v>
      </c>
      <c r="L32" s="224">
        <v>9070000</v>
      </c>
      <c r="M32" s="225">
        <v>9.6735187424425634E-2</v>
      </c>
      <c r="N32" s="60">
        <v>30</v>
      </c>
      <c r="O32" s="61">
        <f t="shared" si="0"/>
        <v>11791000</v>
      </c>
      <c r="P32" s="141">
        <v>11870000</v>
      </c>
      <c r="Q32" s="84">
        <f t="shared" si="1"/>
        <v>0.30871003307607497</v>
      </c>
      <c r="R32" s="119">
        <v>25</v>
      </c>
      <c r="S32" s="121">
        <f t="shared" si="5"/>
        <v>14837500</v>
      </c>
      <c r="T32" s="100">
        <v>14870000</v>
      </c>
      <c r="U32" s="137">
        <f t="shared" si="2"/>
        <v>0.25273799494524007</v>
      </c>
      <c r="W32" s="176" t="str">
        <f t="shared" si="3"/>
        <v>13</v>
      </c>
      <c r="X32" s="176" t="str">
        <f t="shared" si="4"/>
        <v>812</v>
      </c>
      <c r="Y32" s="144">
        <v>37000000</v>
      </c>
      <c r="Z32" s="553">
        <f t="shared" si="6"/>
        <v>1.4936815501263689</v>
      </c>
      <c r="AA32" s="143">
        <v>5000000</v>
      </c>
      <c r="AB32" s="283"/>
      <c r="AC32" s="283"/>
      <c r="AD32" s="675"/>
      <c r="AE32" s="563" t="s">
        <v>775</v>
      </c>
      <c r="AF32" s="555"/>
      <c r="AG32" s="682"/>
      <c r="AH32" s="678"/>
      <c r="AI32" s="683"/>
      <c r="AJ32" s="671"/>
      <c r="AK32" s="671"/>
      <c r="AL32" s="663"/>
      <c r="AM32" s="663"/>
      <c r="AN32" s="663"/>
      <c r="AO32" s="663"/>
      <c r="AP32" s="559" t="s">
        <v>859</v>
      </c>
    </row>
    <row r="33" spans="1:42" ht="18.75" thickBot="1" x14ac:dyDescent="0.25">
      <c r="A33" s="202"/>
      <c r="B33" s="195" t="s">
        <v>646</v>
      </c>
      <c r="C33" s="119">
        <v>81241</v>
      </c>
      <c r="D33" s="125">
        <v>-1</v>
      </c>
      <c r="E33" s="177"/>
      <c r="F33" s="177"/>
      <c r="G33" s="177"/>
      <c r="H33" s="177"/>
      <c r="I33" s="177"/>
      <c r="J33" s="177"/>
      <c r="K33" s="224">
        <v>9870000</v>
      </c>
      <c r="L33" s="224">
        <v>11870000</v>
      </c>
      <c r="M33" s="225">
        <v>0.20263424518743667</v>
      </c>
      <c r="N33" s="60">
        <v>40</v>
      </c>
      <c r="O33" s="61">
        <f t="shared" si="0"/>
        <v>16618000</v>
      </c>
      <c r="P33" s="141">
        <v>16670000</v>
      </c>
      <c r="Q33" s="84">
        <f t="shared" si="1"/>
        <v>0.40438079191238419</v>
      </c>
      <c r="R33" s="119">
        <v>25</v>
      </c>
      <c r="S33" s="121">
        <f t="shared" si="5"/>
        <v>20837500</v>
      </c>
      <c r="T33" s="100">
        <v>20870000</v>
      </c>
      <c r="U33" s="137">
        <f t="shared" si="2"/>
        <v>0.25194961007798439</v>
      </c>
      <c r="W33" s="176" t="str">
        <f t="shared" si="3"/>
        <v>41</v>
      </c>
      <c r="X33" s="176" t="str">
        <f t="shared" si="4"/>
        <v>812</v>
      </c>
      <c r="Y33" s="144">
        <v>75000000</v>
      </c>
      <c r="Z33" s="553">
        <f t="shared" si="6"/>
        <v>2.5992801439712059</v>
      </c>
      <c r="AA33" s="143">
        <v>9000000</v>
      </c>
      <c r="AB33" s="283"/>
      <c r="AC33" s="283">
        <v>300</v>
      </c>
      <c r="AD33" s="675"/>
      <c r="AE33" s="563" t="s">
        <v>817</v>
      </c>
      <c r="AF33" s="555"/>
      <c r="AG33" s="682"/>
      <c r="AH33" s="678"/>
      <c r="AI33" s="684" t="s">
        <v>763</v>
      </c>
      <c r="AJ33" s="671"/>
      <c r="AK33" s="671"/>
      <c r="AL33" s="663"/>
      <c r="AM33" s="663"/>
      <c r="AN33" s="663"/>
      <c r="AO33" s="663"/>
      <c r="AP33" s="559" t="s">
        <v>853</v>
      </c>
    </row>
    <row r="34" spans="1:42" ht="18.75" thickBot="1" x14ac:dyDescent="0.25">
      <c r="A34" s="202"/>
      <c r="B34" s="209" t="s">
        <v>647</v>
      </c>
      <c r="C34" s="181">
        <v>81244</v>
      </c>
      <c r="D34" s="196">
        <v>-1</v>
      </c>
      <c r="E34" s="183"/>
      <c r="F34" s="183"/>
      <c r="G34" s="183"/>
      <c r="H34" s="183"/>
      <c r="I34" s="183"/>
      <c r="J34" s="183"/>
      <c r="K34" s="230">
        <v>20700000</v>
      </c>
      <c r="L34" s="230">
        <v>24870000</v>
      </c>
      <c r="M34" s="231">
        <v>0.20144927536231885</v>
      </c>
      <c r="N34" s="184">
        <v>25</v>
      </c>
      <c r="O34" s="185">
        <f t="shared" si="0"/>
        <v>31087500</v>
      </c>
      <c r="P34" s="186">
        <v>30870000</v>
      </c>
      <c r="Q34" s="187">
        <f t="shared" si="1"/>
        <v>0.24125452352231605</v>
      </c>
      <c r="R34" s="181">
        <v>25</v>
      </c>
      <c r="S34" s="188">
        <f t="shared" si="5"/>
        <v>38587500</v>
      </c>
      <c r="T34" s="189">
        <v>38570000</v>
      </c>
      <c r="U34" s="190">
        <f t="shared" si="2"/>
        <v>0.24943310657596371</v>
      </c>
      <c r="V34" s="191"/>
      <c r="W34" s="191" t="str">
        <f t="shared" si="3"/>
        <v>44</v>
      </c>
      <c r="X34" s="191" t="str">
        <f t="shared" si="4"/>
        <v>812</v>
      </c>
      <c r="Y34" s="347">
        <v>120000000</v>
      </c>
      <c r="Z34" s="553">
        <f t="shared" si="6"/>
        <v>2.1098153547133141</v>
      </c>
      <c r="AA34" s="201">
        <v>12000000</v>
      </c>
      <c r="AB34" s="284"/>
      <c r="AC34" s="284">
        <v>400</v>
      </c>
      <c r="AD34" s="676"/>
      <c r="AE34" s="587" t="s">
        <v>817</v>
      </c>
      <c r="AF34" s="585"/>
      <c r="AG34" s="700"/>
      <c r="AH34" s="701"/>
      <c r="AI34" s="700"/>
      <c r="AJ34" s="673"/>
      <c r="AK34" s="673"/>
      <c r="AL34" s="665"/>
      <c r="AM34" s="665"/>
      <c r="AN34" s="665"/>
      <c r="AO34" s="665"/>
      <c r="AP34" s="588" t="s">
        <v>845</v>
      </c>
    </row>
    <row r="35" spans="1:42" ht="90.75" thickBot="1" x14ac:dyDescent="0.25">
      <c r="A35" s="202"/>
      <c r="B35" s="344" t="s">
        <v>715</v>
      </c>
      <c r="C35" s="164">
        <v>81321</v>
      </c>
      <c r="D35" s="199">
        <v>-1</v>
      </c>
      <c r="E35" s="166"/>
      <c r="F35" s="166"/>
      <c r="G35" s="166"/>
      <c r="H35" s="166"/>
      <c r="I35" s="166"/>
      <c r="J35" s="166"/>
      <c r="K35" s="228">
        <v>14170000</v>
      </c>
      <c r="L35" s="228">
        <v>16270000</v>
      </c>
      <c r="M35" s="229">
        <v>0.14820042342978124</v>
      </c>
      <c r="N35" s="168">
        <v>10</v>
      </c>
      <c r="O35" s="169">
        <f t="shared" si="0"/>
        <v>17897000</v>
      </c>
      <c r="P35" s="170">
        <v>17870000</v>
      </c>
      <c r="Q35" s="171">
        <f t="shared" si="1"/>
        <v>9.834050399508297E-2</v>
      </c>
      <c r="R35" s="164">
        <v>25</v>
      </c>
      <c r="S35" s="172">
        <f t="shared" si="5"/>
        <v>22337500</v>
      </c>
      <c r="T35" s="173">
        <v>22370000</v>
      </c>
      <c r="U35" s="174">
        <f t="shared" si="2"/>
        <v>0.2518186905428092</v>
      </c>
      <c r="V35" s="340" t="s">
        <v>544</v>
      </c>
      <c r="W35" s="165" t="str">
        <f t="shared" si="3"/>
        <v>21</v>
      </c>
      <c r="X35" s="165">
        <v>813</v>
      </c>
      <c r="Y35" s="218">
        <v>45000000</v>
      </c>
      <c r="Z35" s="553">
        <f t="shared" si="6"/>
        <v>1.0145495243424734</v>
      </c>
      <c r="AA35" s="200">
        <v>4500000</v>
      </c>
      <c r="AB35" s="355" t="s">
        <v>722</v>
      </c>
      <c r="AC35" s="355"/>
      <c r="AD35" s="674" t="s">
        <v>584</v>
      </c>
      <c r="AE35" s="577" t="s">
        <v>542</v>
      </c>
      <c r="AF35" s="573"/>
      <c r="AG35" s="681" t="s">
        <v>827</v>
      </c>
      <c r="AH35" s="576" t="s">
        <v>757</v>
      </c>
      <c r="AI35" s="574" t="s">
        <v>758</v>
      </c>
      <c r="AJ35" s="670"/>
      <c r="AK35" s="670"/>
      <c r="AL35" s="662"/>
      <c r="AM35" s="662"/>
      <c r="AN35" s="662"/>
      <c r="AO35" s="662">
        <v>200</v>
      </c>
      <c r="AP35" s="581">
        <v>35000000</v>
      </c>
    </row>
    <row r="36" spans="1:42" ht="36.75" thickBot="1" x14ac:dyDescent="0.25">
      <c r="A36" s="202"/>
      <c r="B36" s="345" t="s">
        <v>716</v>
      </c>
      <c r="C36" s="119">
        <v>81322</v>
      </c>
      <c r="D36" s="125">
        <v>-1</v>
      </c>
      <c r="E36" s="177"/>
      <c r="F36" s="177"/>
      <c r="G36" s="177"/>
      <c r="H36" s="177"/>
      <c r="I36" s="177"/>
      <c r="J36" s="177"/>
      <c r="K36" s="224">
        <v>16070000</v>
      </c>
      <c r="L36" s="224">
        <v>18470000</v>
      </c>
      <c r="M36" s="225">
        <v>0.14934660858742999</v>
      </c>
      <c r="N36" s="60">
        <v>20</v>
      </c>
      <c r="O36" s="61">
        <f t="shared" si="0"/>
        <v>22164000</v>
      </c>
      <c r="P36" s="141">
        <v>22170000</v>
      </c>
      <c r="Q36" s="84">
        <f t="shared" si="1"/>
        <v>0.20032485110990797</v>
      </c>
      <c r="R36" s="119">
        <v>25</v>
      </c>
      <c r="S36" s="121">
        <f t="shared" si="5"/>
        <v>27712500</v>
      </c>
      <c r="T36" s="100">
        <v>27770000</v>
      </c>
      <c r="U36" s="137">
        <f t="shared" si="2"/>
        <v>0.25259359494812811</v>
      </c>
      <c r="V36" s="341" t="s">
        <v>544</v>
      </c>
      <c r="W36" s="176" t="str">
        <f t="shared" ref="W36:W67" si="10">RIGHT(C36:C36,2)</f>
        <v>22</v>
      </c>
      <c r="X36" s="176">
        <v>813</v>
      </c>
      <c r="Y36" s="144">
        <v>57000000</v>
      </c>
      <c r="Z36" s="553">
        <f t="shared" si="6"/>
        <v>1.0568335588633289</v>
      </c>
      <c r="AA36" s="143">
        <v>5200000</v>
      </c>
      <c r="AB36" s="356" t="s">
        <v>722</v>
      </c>
      <c r="AC36" s="356"/>
      <c r="AD36" s="675"/>
      <c r="AE36" s="602"/>
      <c r="AF36" s="542"/>
      <c r="AG36" s="682"/>
      <c r="AH36" s="551"/>
      <c r="AI36" s="541"/>
      <c r="AJ36" s="671"/>
      <c r="AK36" s="671"/>
      <c r="AL36" s="663"/>
      <c r="AM36" s="663"/>
      <c r="AN36" s="663"/>
      <c r="AO36" s="663"/>
      <c r="AP36" s="559">
        <v>35000000</v>
      </c>
    </row>
    <row r="37" spans="1:42" ht="36.75" thickBot="1" x14ac:dyDescent="0.25">
      <c r="A37" s="202"/>
      <c r="B37" s="345" t="s">
        <v>717</v>
      </c>
      <c r="C37" s="119">
        <v>81323</v>
      </c>
      <c r="D37" s="125">
        <v>-1</v>
      </c>
      <c r="E37" s="177"/>
      <c r="F37" s="177"/>
      <c r="G37" s="177"/>
      <c r="H37" s="177"/>
      <c r="I37" s="177"/>
      <c r="J37" s="177"/>
      <c r="K37" s="224">
        <v>18070000</v>
      </c>
      <c r="L37" s="224">
        <v>20700000</v>
      </c>
      <c r="M37" s="225">
        <v>0.14554510237963475</v>
      </c>
      <c r="N37" s="60">
        <v>30</v>
      </c>
      <c r="O37" s="61">
        <f t="shared" si="0"/>
        <v>26910000</v>
      </c>
      <c r="P37" s="141">
        <v>26970000</v>
      </c>
      <c r="Q37" s="84">
        <f t="shared" si="1"/>
        <v>0.30289855072463767</v>
      </c>
      <c r="R37" s="119">
        <v>25</v>
      </c>
      <c r="S37" s="121">
        <f t="shared" si="5"/>
        <v>33712500</v>
      </c>
      <c r="T37" s="100">
        <v>33770000</v>
      </c>
      <c r="U37" s="137">
        <f t="shared" si="2"/>
        <v>0.25213199851687057</v>
      </c>
      <c r="V37" s="341" t="s">
        <v>544</v>
      </c>
      <c r="W37" s="176" t="str">
        <f t="shared" si="10"/>
        <v>23</v>
      </c>
      <c r="X37" s="176">
        <v>813</v>
      </c>
      <c r="Y37" s="144">
        <v>95000000</v>
      </c>
      <c r="Z37" s="553">
        <f t="shared" si="6"/>
        <v>1.8179458657767891</v>
      </c>
      <c r="AA37" s="143">
        <v>7500000</v>
      </c>
      <c r="AB37" s="356" t="s">
        <v>723</v>
      </c>
      <c r="AC37" s="356"/>
      <c r="AD37" s="675"/>
      <c r="AE37" s="602"/>
      <c r="AF37" s="542"/>
      <c r="AG37" s="682"/>
      <c r="AH37" s="551"/>
      <c r="AI37" s="541"/>
      <c r="AJ37" s="671"/>
      <c r="AK37" s="671"/>
      <c r="AL37" s="663"/>
      <c r="AM37" s="663"/>
      <c r="AN37" s="663"/>
      <c r="AO37" s="663"/>
      <c r="AP37" s="559">
        <v>35000000</v>
      </c>
    </row>
    <row r="38" spans="1:42" ht="18.75" thickBot="1" x14ac:dyDescent="0.25">
      <c r="A38" s="202"/>
      <c r="B38" s="345" t="s">
        <v>718</v>
      </c>
      <c r="C38" s="119">
        <v>81341</v>
      </c>
      <c r="D38" s="125">
        <v>-1</v>
      </c>
      <c r="E38" s="177"/>
      <c r="F38" s="177"/>
      <c r="G38" s="177"/>
      <c r="H38" s="177"/>
      <c r="I38" s="177"/>
      <c r="J38" s="177"/>
      <c r="K38" s="224">
        <v>19670000</v>
      </c>
      <c r="L38" s="224">
        <v>23700000</v>
      </c>
      <c r="M38" s="225">
        <v>0.2048805287239451</v>
      </c>
      <c r="N38" s="60">
        <v>40</v>
      </c>
      <c r="O38" s="60">
        <f t="shared" si="0"/>
        <v>33180000</v>
      </c>
      <c r="P38" s="142">
        <v>33170000</v>
      </c>
      <c r="Q38" s="84">
        <f t="shared" si="1"/>
        <v>0.39957805907172994</v>
      </c>
      <c r="R38" s="119">
        <v>25</v>
      </c>
      <c r="S38" s="121">
        <f t="shared" si="5"/>
        <v>41462500</v>
      </c>
      <c r="T38" s="100">
        <v>41470000</v>
      </c>
      <c r="U38" s="137">
        <f t="shared" si="2"/>
        <v>0.25022610792885136</v>
      </c>
      <c r="V38" s="343" t="s">
        <v>720</v>
      </c>
      <c r="W38" s="176" t="str">
        <f t="shared" si="10"/>
        <v>41</v>
      </c>
      <c r="X38" s="176">
        <v>813</v>
      </c>
      <c r="Y38" s="144">
        <v>135000000</v>
      </c>
      <c r="Z38" s="553">
        <f t="shared" si="6"/>
        <v>2.255954175459753</v>
      </c>
      <c r="AA38" s="143">
        <v>9000000</v>
      </c>
      <c r="AB38" s="356" t="s">
        <v>724</v>
      </c>
      <c r="AC38" s="356"/>
      <c r="AD38" s="675"/>
      <c r="AE38" s="602"/>
      <c r="AF38" s="542"/>
      <c r="AG38" s="682"/>
      <c r="AH38" s="551"/>
      <c r="AI38" s="541"/>
      <c r="AJ38" s="671"/>
      <c r="AK38" s="671"/>
      <c r="AL38" s="663"/>
      <c r="AM38" s="663"/>
      <c r="AN38" s="663"/>
      <c r="AO38" s="663"/>
      <c r="AP38" s="559">
        <v>35000000</v>
      </c>
    </row>
    <row r="39" spans="1:42" ht="18.75" thickBot="1" x14ac:dyDescent="0.25">
      <c r="A39" s="202"/>
      <c r="B39" s="345" t="s">
        <v>719</v>
      </c>
      <c r="C39" s="118">
        <v>81344</v>
      </c>
      <c r="D39" s="128">
        <v>-1</v>
      </c>
      <c r="E39" s="204"/>
      <c r="F39" s="204"/>
      <c r="G39" s="204"/>
      <c r="H39" s="204"/>
      <c r="I39" s="204"/>
      <c r="J39" s="204"/>
      <c r="K39" s="224">
        <v>30070000</v>
      </c>
      <c r="L39" s="224">
        <v>36070000</v>
      </c>
      <c r="M39" s="225">
        <v>0.19953441968739608</v>
      </c>
      <c r="N39" s="60">
        <v>25</v>
      </c>
      <c r="O39" s="60">
        <f t="shared" si="0"/>
        <v>45087500</v>
      </c>
      <c r="P39" s="142">
        <v>45070000</v>
      </c>
      <c r="Q39" s="84">
        <f t="shared" si="1"/>
        <v>0.24951483227058496</v>
      </c>
      <c r="R39" s="119">
        <v>25</v>
      </c>
      <c r="S39" s="121">
        <f t="shared" si="5"/>
        <v>56337500</v>
      </c>
      <c r="T39" s="100">
        <v>56370000</v>
      </c>
      <c r="U39" s="137">
        <f t="shared" si="2"/>
        <v>0.25072110051031726</v>
      </c>
      <c r="V39" s="343" t="s">
        <v>720</v>
      </c>
      <c r="W39" s="176" t="str">
        <f t="shared" si="10"/>
        <v>44</v>
      </c>
      <c r="X39" s="176">
        <v>813</v>
      </c>
      <c r="Y39" s="144">
        <v>180000000</v>
      </c>
      <c r="Z39" s="553">
        <f t="shared" si="6"/>
        <v>2.1950299534058133</v>
      </c>
      <c r="AA39" s="143">
        <v>13500000</v>
      </c>
      <c r="AB39" s="356" t="s">
        <v>725</v>
      </c>
      <c r="AC39" s="356">
        <v>300</v>
      </c>
      <c r="AD39" s="675"/>
      <c r="AE39" s="602"/>
      <c r="AF39" s="542"/>
      <c r="AG39" s="682"/>
      <c r="AH39" s="551"/>
      <c r="AI39" s="541"/>
      <c r="AJ39" s="671"/>
      <c r="AK39" s="671"/>
      <c r="AL39" s="663"/>
      <c r="AM39" s="663"/>
      <c r="AN39" s="663"/>
      <c r="AO39" s="663"/>
      <c r="AP39" s="559">
        <v>35000000</v>
      </c>
    </row>
    <row r="40" spans="1:42" ht="18.75" thickBot="1" x14ac:dyDescent="0.25">
      <c r="A40" s="202"/>
      <c r="B40" s="195" t="s">
        <v>548</v>
      </c>
      <c r="C40" s="119">
        <v>81346</v>
      </c>
      <c r="D40" s="128"/>
      <c r="E40" s="204"/>
      <c r="F40" s="204"/>
      <c r="G40" s="204"/>
      <c r="H40" s="204"/>
      <c r="I40" s="204"/>
      <c r="J40" s="204"/>
      <c r="K40" s="224"/>
      <c r="L40" s="224"/>
      <c r="M40" s="225"/>
      <c r="N40" s="60"/>
      <c r="O40" s="60">
        <f t="shared" si="0"/>
        <v>0</v>
      </c>
      <c r="P40" s="142"/>
      <c r="Q40" s="84"/>
      <c r="R40" s="119"/>
      <c r="S40" s="121">
        <f t="shared" si="5"/>
        <v>0</v>
      </c>
      <c r="T40" s="100">
        <v>47070000</v>
      </c>
      <c r="U40" s="137"/>
      <c r="V40" s="341"/>
      <c r="W40" s="176" t="str">
        <f t="shared" si="10"/>
        <v>46</v>
      </c>
      <c r="X40" s="176" t="str">
        <f t="shared" ref="X40:X103" si="11">LEFT(C40,3)</f>
        <v>813</v>
      </c>
      <c r="Y40" s="144">
        <v>135000000</v>
      </c>
      <c r="Z40" s="553">
        <v>2.1949999999999998</v>
      </c>
      <c r="AA40" s="143">
        <v>7500000</v>
      </c>
      <c r="AB40" s="356"/>
      <c r="AC40" s="356">
        <v>300</v>
      </c>
      <c r="AD40" s="675"/>
      <c r="AE40" s="547" t="s">
        <v>775</v>
      </c>
      <c r="AF40" s="555"/>
      <c r="AG40" s="682"/>
      <c r="AH40" s="680">
        <v>0</v>
      </c>
      <c r="AI40" s="684" t="s">
        <v>763</v>
      </c>
      <c r="AJ40" s="671"/>
      <c r="AK40" s="671"/>
      <c r="AL40" s="663"/>
      <c r="AM40" s="663"/>
      <c r="AN40" s="663"/>
      <c r="AO40" s="663"/>
      <c r="AP40" s="559">
        <v>35000000</v>
      </c>
    </row>
    <row r="41" spans="1:42" ht="18.75" thickBot="1" x14ac:dyDescent="0.25">
      <c r="A41" s="202"/>
      <c r="B41" s="209" t="s">
        <v>85</v>
      </c>
      <c r="C41" s="181">
        <v>81347</v>
      </c>
      <c r="D41" s="205"/>
      <c r="E41" s="206"/>
      <c r="F41" s="206"/>
      <c r="G41" s="206"/>
      <c r="H41" s="206"/>
      <c r="I41" s="206"/>
      <c r="J41" s="206"/>
      <c r="K41" s="230"/>
      <c r="L41" s="230"/>
      <c r="M41" s="231"/>
      <c r="N41" s="184">
        <v>0</v>
      </c>
      <c r="O41" s="184">
        <v>70770000</v>
      </c>
      <c r="P41" s="207">
        <v>45070000</v>
      </c>
      <c r="Q41" s="187" t="e">
        <f t="shared" si="1"/>
        <v>#DIV/0!</v>
      </c>
      <c r="R41" s="181">
        <v>25</v>
      </c>
      <c r="S41" s="188">
        <f t="shared" si="5"/>
        <v>56337500</v>
      </c>
      <c r="T41" s="189">
        <v>77070000</v>
      </c>
      <c r="U41" s="190">
        <f t="shared" ref="U41:U104" si="12">(T41-P41)/P41</f>
        <v>0.7100066563124029</v>
      </c>
      <c r="V41" s="342"/>
      <c r="W41" s="191" t="str">
        <f t="shared" si="10"/>
        <v>47</v>
      </c>
      <c r="X41" s="191" t="str">
        <f t="shared" si="11"/>
        <v>813</v>
      </c>
      <c r="Y41" s="347">
        <v>180000000</v>
      </c>
      <c r="Z41" s="553">
        <f t="shared" si="6"/>
        <v>2.1950299534058133</v>
      </c>
      <c r="AA41" s="201">
        <v>13500000</v>
      </c>
      <c r="AB41" s="357"/>
      <c r="AC41" s="357">
        <v>400</v>
      </c>
      <c r="AD41" s="676"/>
      <c r="AE41" s="547" t="s">
        <v>817</v>
      </c>
      <c r="AF41" s="555"/>
      <c r="AG41" s="683"/>
      <c r="AH41" s="679"/>
      <c r="AI41" s="683"/>
      <c r="AJ41" s="671"/>
      <c r="AK41" s="672"/>
      <c r="AL41" s="664"/>
      <c r="AM41" s="664"/>
      <c r="AN41" s="664"/>
      <c r="AO41" s="664"/>
      <c r="AP41" s="559">
        <v>100000000</v>
      </c>
    </row>
    <row r="42" spans="1:42" s="375" customFormat="1" ht="18.75" hidden="1" customHeight="1" thickBot="1" x14ac:dyDescent="0.25">
      <c r="A42" s="361"/>
      <c r="B42" s="402" t="s">
        <v>91</v>
      </c>
      <c r="C42" s="376">
        <v>81711</v>
      </c>
      <c r="D42" s="403">
        <v>-1</v>
      </c>
      <c r="E42" s="378"/>
      <c r="F42" s="378"/>
      <c r="G42" s="378"/>
      <c r="H42" s="378"/>
      <c r="I42" s="378"/>
      <c r="J42" s="378"/>
      <c r="K42" s="379">
        <v>3770000</v>
      </c>
      <c r="L42" s="379">
        <v>3770000</v>
      </c>
      <c r="M42" s="380">
        <v>0</v>
      </c>
      <c r="N42" s="381">
        <v>10</v>
      </c>
      <c r="O42" s="382">
        <f t="shared" si="0"/>
        <v>4147000</v>
      </c>
      <c r="P42" s="382">
        <v>4170000</v>
      </c>
      <c r="Q42" s="383">
        <f t="shared" si="1"/>
        <v>0.10610079575596817</v>
      </c>
      <c r="R42" s="376">
        <v>55</v>
      </c>
      <c r="S42" s="382">
        <f t="shared" si="5"/>
        <v>6463500</v>
      </c>
      <c r="T42" s="382">
        <v>6500000</v>
      </c>
      <c r="U42" s="384">
        <f t="shared" si="12"/>
        <v>0.55875299760191843</v>
      </c>
      <c r="V42" s="377" t="s">
        <v>613</v>
      </c>
      <c r="W42" s="377" t="str">
        <f t="shared" si="10"/>
        <v>11</v>
      </c>
      <c r="X42" s="377" t="str">
        <f t="shared" si="11"/>
        <v>817</v>
      </c>
      <c r="Y42" s="350">
        <v>1100</v>
      </c>
      <c r="Z42" s="553">
        <f t="shared" si="6"/>
        <v>-0.99982981356850009</v>
      </c>
      <c r="AA42" s="385">
        <v>2300000</v>
      </c>
      <c r="AB42" s="386"/>
      <c r="AC42" s="386"/>
      <c r="AD42" s="674" t="s">
        <v>812</v>
      </c>
      <c r="AE42" s="584"/>
      <c r="AF42" s="585"/>
      <c r="AG42" s="568"/>
      <c r="AH42" s="569"/>
      <c r="AI42" s="568"/>
      <c r="AJ42" s="671"/>
      <c r="AK42" s="570"/>
      <c r="AL42" s="571"/>
      <c r="AM42" s="571"/>
      <c r="AN42" s="571"/>
      <c r="AO42" s="571"/>
      <c r="AP42" s="572"/>
    </row>
    <row r="43" spans="1:42" ht="117.75" customHeight="1" thickBot="1" x14ac:dyDescent="0.25">
      <c r="A43" s="202"/>
      <c r="B43" s="195" t="s">
        <v>648</v>
      </c>
      <c r="C43" s="119">
        <v>81712</v>
      </c>
      <c r="D43" s="125">
        <v>-1</v>
      </c>
      <c r="E43" s="177"/>
      <c r="F43" s="177"/>
      <c r="G43" s="177"/>
      <c r="H43" s="177"/>
      <c r="I43" s="177"/>
      <c r="J43" s="177"/>
      <c r="K43" s="224">
        <v>5870000</v>
      </c>
      <c r="L43" s="224">
        <v>6470000</v>
      </c>
      <c r="M43" s="225">
        <v>0.10221465076660988</v>
      </c>
      <c r="N43" s="60">
        <v>20</v>
      </c>
      <c r="O43" s="61">
        <f t="shared" si="0"/>
        <v>7764000</v>
      </c>
      <c r="P43" s="141">
        <v>7770000</v>
      </c>
      <c r="Q43" s="84">
        <f t="shared" si="1"/>
        <v>0.20092735703245751</v>
      </c>
      <c r="R43" s="119">
        <v>25</v>
      </c>
      <c r="S43" s="121">
        <f t="shared" si="5"/>
        <v>9712500</v>
      </c>
      <c r="T43" s="100">
        <v>13500000</v>
      </c>
      <c r="U43" s="137">
        <f t="shared" si="12"/>
        <v>0.73745173745173742</v>
      </c>
      <c r="W43" s="176" t="str">
        <f t="shared" si="10"/>
        <v>12</v>
      </c>
      <c r="X43" s="176" t="str">
        <f t="shared" si="11"/>
        <v>817</v>
      </c>
      <c r="Y43" s="144">
        <v>37000000</v>
      </c>
      <c r="Z43" s="553">
        <f t="shared" si="6"/>
        <v>2.8095238095238093</v>
      </c>
      <c r="AA43" s="143">
        <v>3700000</v>
      </c>
      <c r="AB43" s="283"/>
      <c r="AC43" s="283"/>
      <c r="AD43" s="675"/>
      <c r="AE43" s="582" t="s">
        <v>734</v>
      </c>
      <c r="AF43" s="586"/>
      <c r="AG43" s="681" t="s">
        <v>828</v>
      </c>
      <c r="AH43" s="576" t="s">
        <v>769</v>
      </c>
      <c r="AI43" s="574" t="s">
        <v>760</v>
      </c>
      <c r="AJ43" s="671"/>
      <c r="AK43" s="670"/>
      <c r="AL43" s="662"/>
      <c r="AM43" s="662" t="s">
        <v>839</v>
      </c>
      <c r="AN43" s="662" t="s">
        <v>840</v>
      </c>
      <c r="AO43" s="662">
        <v>200</v>
      </c>
      <c r="AP43" s="581"/>
    </row>
    <row r="44" spans="1:42" s="375" customFormat="1" ht="36.75" hidden="1" customHeight="1" thickBot="1" x14ac:dyDescent="0.25">
      <c r="A44" s="361"/>
      <c r="B44" s="362" t="s">
        <v>652</v>
      </c>
      <c r="C44" s="363">
        <v>81713</v>
      </c>
      <c r="D44" s="364">
        <v>-1</v>
      </c>
      <c r="E44" s="365"/>
      <c r="F44" s="365"/>
      <c r="G44" s="365"/>
      <c r="H44" s="365"/>
      <c r="I44" s="365"/>
      <c r="J44" s="365"/>
      <c r="K44" s="366">
        <v>8270000</v>
      </c>
      <c r="L44" s="366">
        <v>9070000</v>
      </c>
      <c r="M44" s="367">
        <v>9.6735187424425634E-2</v>
      </c>
      <c r="N44" s="368">
        <v>30</v>
      </c>
      <c r="O44" s="360">
        <f t="shared" si="0"/>
        <v>11791000</v>
      </c>
      <c r="P44" s="360">
        <v>11870000</v>
      </c>
      <c r="Q44" s="369">
        <f t="shared" si="1"/>
        <v>0.30871003307607497</v>
      </c>
      <c r="R44" s="363">
        <v>200</v>
      </c>
      <c r="S44" s="360">
        <f t="shared" si="5"/>
        <v>35610000</v>
      </c>
      <c r="T44" s="360">
        <v>35700000</v>
      </c>
      <c r="U44" s="370">
        <f t="shared" si="12"/>
        <v>2.0075821398483571</v>
      </c>
      <c r="V44" s="371" t="s">
        <v>613</v>
      </c>
      <c r="W44" s="371" t="str">
        <f t="shared" si="10"/>
        <v>13</v>
      </c>
      <c r="X44" s="371" t="str">
        <f t="shared" si="11"/>
        <v>817</v>
      </c>
      <c r="Y44" s="372">
        <v>4200</v>
      </c>
      <c r="Z44" s="553">
        <f t="shared" si="6"/>
        <v>-0.99988205560235888</v>
      </c>
      <c r="AA44" s="373">
        <v>4900000</v>
      </c>
      <c r="AB44" s="374"/>
      <c r="AC44" s="374"/>
      <c r="AD44" s="675"/>
      <c r="AE44" s="565"/>
      <c r="AF44" s="556"/>
      <c r="AG44" s="682"/>
      <c r="AH44" s="551"/>
      <c r="AI44" s="541"/>
      <c r="AJ44" s="671"/>
      <c r="AK44" s="671"/>
      <c r="AL44" s="663"/>
      <c r="AM44" s="663"/>
      <c r="AN44" s="663"/>
      <c r="AO44" s="663"/>
      <c r="AP44" s="560"/>
    </row>
    <row r="45" spans="1:42" s="375" customFormat="1" ht="18.75" hidden="1" customHeight="1" thickBot="1" x14ac:dyDescent="0.25">
      <c r="A45" s="361"/>
      <c r="B45" s="362" t="s">
        <v>94</v>
      </c>
      <c r="C45" s="363">
        <v>81741</v>
      </c>
      <c r="D45" s="364">
        <v>-1</v>
      </c>
      <c r="E45" s="365"/>
      <c r="F45" s="365"/>
      <c r="G45" s="365"/>
      <c r="H45" s="365"/>
      <c r="I45" s="365"/>
      <c r="J45" s="365"/>
      <c r="K45" s="366">
        <v>11070000</v>
      </c>
      <c r="L45" s="366">
        <v>11870000</v>
      </c>
      <c r="M45" s="367">
        <v>7.2267389340560068E-2</v>
      </c>
      <c r="N45" s="368">
        <v>40</v>
      </c>
      <c r="O45" s="360">
        <f t="shared" si="0"/>
        <v>16618000</v>
      </c>
      <c r="P45" s="360">
        <v>16670000</v>
      </c>
      <c r="Q45" s="369">
        <f t="shared" si="1"/>
        <v>0.40438079191238419</v>
      </c>
      <c r="R45" s="363">
        <v>310</v>
      </c>
      <c r="S45" s="360">
        <f t="shared" si="5"/>
        <v>68347000</v>
      </c>
      <c r="T45" s="360">
        <v>68000000</v>
      </c>
      <c r="U45" s="370">
        <f t="shared" si="12"/>
        <v>3.0791841631673664</v>
      </c>
      <c r="V45" s="371" t="s">
        <v>613</v>
      </c>
      <c r="W45" s="371" t="str">
        <f t="shared" si="10"/>
        <v>41</v>
      </c>
      <c r="X45" s="371" t="str">
        <f t="shared" si="11"/>
        <v>817</v>
      </c>
      <c r="Y45" s="372">
        <v>5900</v>
      </c>
      <c r="Z45" s="553">
        <f t="shared" si="6"/>
        <v>-0.99991367580142509</v>
      </c>
      <c r="AA45" s="373">
        <v>7350000</v>
      </c>
      <c r="AB45" s="374"/>
      <c r="AC45" s="374"/>
      <c r="AD45" s="675"/>
      <c r="AE45" s="565"/>
      <c r="AF45" s="556"/>
      <c r="AG45" s="682"/>
      <c r="AH45" s="551"/>
      <c r="AI45" s="541"/>
      <c r="AJ45" s="671"/>
      <c r="AK45" s="671"/>
      <c r="AL45" s="663"/>
      <c r="AM45" s="663"/>
      <c r="AN45" s="663"/>
      <c r="AO45" s="663"/>
      <c r="AP45" s="560"/>
    </row>
    <row r="46" spans="1:42" s="375" customFormat="1" ht="18.75" hidden="1" customHeight="1" thickBot="1" x14ac:dyDescent="0.25">
      <c r="A46" s="361"/>
      <c r="B46" s="362" t="s">
        <v>95</v>
      </c>
      <c r="C46" s="363">
        <v>81744</v>
      </c>
      <c r="D46" s="364">
        <v>-1</v>
      </c>
      <c r="E46" s="365"/>
      <c r="F46" s="365"/>
      <c r="G46" s="365"/>
      <c r="H46" s="365"/>
      <c r="I46" s="365"/>
      <c r="J46" s="365"/>
      <c r="K46" s="366">
        <v>20700000</v>
      </c>
      <c r="L46" s="366">
        <v>24870000</v>
      </c>
      <c r="M46" s="367">
        <v>0.20144927536231885</v>
      </c>
      <c r="N46" s="368">
        <v>25</v>
      </c>
      <c r="O46" s="360">
        <f t="shared" si="0"/>
        <v>31087500</v>
      </c>
      <c r="P46" s="360">
        <v>30870000</v>
      </c>
      <c r="Q46" s="369">
        <f t="shared" si="1"/>
        <v>0.24125452352231605</v>
      </c>
      <c r="R46" s="363">
        <v>300</v>
      </c>
      <c r="S46" s="360">
        <f t="shared" si="5"/>
        <v>123480000</v>
      </c>
      <c r="T46" s="360">
        <v>120000000</v>
      </c>
      <c r="U46" s="370">
        <f t="shared" si="12"/>
        <v>2.8872691933916426</v>
      </c>
      <c r="V46" s="371" t="s">
        <v>613</v>
      </c>
      <c r="W46" s="371" t="str">
        <f t="shared" si="10"/>
        <v>44</v>
      </c>
      <c r="X46" s="371" t="str">
        <f t="shared" si="11"/>
        <v>817</v>
      </c>
      <c r="Y46" s="372">
        <v>9000</v>
      </c>
      <c r="Z46" s="553">
        <f t="shared" si="6"/>
        <v>-0.99992711370262388</v>
      </c>
      <c r="AA46" s="373">
        <v>9800000</v>
      </c>
      <c r="AB46" s="374"/>
      <c r="AC46" s="374"/>
      <c r="AD46" s="695"/>
      <c r="AE46" s="565"/>
      <c r="AF46" s="556"/>
      <c r="AG46" s="682"/>
      <c r="AH46" s="551"/>
      <c r="AI46" s="541"/>
      <c r="AJ46" s="671"/>
      <c r="AK46" s="671"/>
      <c r="AL46" s="663"/>
      <c r="AM46" s="663"/>
      <c r="AN46" s="663"/>
      <c r="AO46" s="663"/>
      <c r="AP46" s="560"/>
    </row>
    <row r="47" spans="1:42" s="375" customFormat="1" ht="18.75" hidden="1" customHeight="1" thickBot="1" x14ac:dyDescent="0.25">
      <c r="A47" s="361"/>
      <c r="B47" s="362" t="s">
        <v>86</v>
      </c>
      <c r="C47" s="363">
        <v>81631</v>
      </c>
      <c r="D47" s="364">
        <v>-1</v>
      </c>
      <c r="E47" s="365"/>
      <c r="F47" s="365"/>
      <c r="G47" s="365"/>
      <c r="H47" s="365"/>
      <c r="I47" s="365"/>
      <c r="J47" s="365"/>
      <c r="K47" s="366">
        <v>5170000</v>
      </c>
      <c r="L47" s="366">
        <v>5970000</v>
      </c>
      <c r="M47" s="367">
        <v>0.15473887814313347</v>
      </c>
      <c r="N47" s="368">
        <v>10</v>
      </c>
      <c r="O47" s="360">
        <f t="shared" si="0"/>
        <v>6567000</v>
      </c>
      <c r="P47" s="360">
        <v>6570000</v>
      </c>
      <c r="Q47" s="369">
        <f t="shared" si="1"/>
        <v>0.10050251256281408</v>
      </c>
      <c r="R47" s="363">
        <v>75</v>
      </c>
      <c r="S47" s="360">
        <f t="shared" si="5"/>
        <v>11497500</v>
      </c>
      <c r="T47" s="360">
        <v>11500000</v>
      </c>
      <c r="U47" s="370">
        <f t="shared" si="12"/>
        <v>0.75038051750380519</v>
      </c>
      <c r="V47" s="371" t="s">
        <v>613</v>
      </c>
      <c r="W47" s="371" t="str">
        <f t="shared" si="10"/>
        <v>31</v>
      </c>
      <c r="X47" s="371" t="str">
        <f t="shared" si="11"/>
        <v>816</v>
      </c>
      <c r="Y47" s="372">
        <v>1200</v>
      </c>
      <c r="Z47" s="553">
        <f t="shared" si="6"/>
        <v>-0.99989562948467059</v>
      </c>
      <c r="AA47" s="373">
        <v>2500000</v>
      </c>
      <c r="AB47" s="374"/>
      <c r="AC47" s="374"/>
      <c r="AD47" s="696" t="s">
        <v>585</v>
      </c>
      <c r="AE47" s="565"/>
      <c r="AF47" s="556"/>
      <c r="AG47" s="682"/>
      <c r="AH47" s="551"/>
      <c r="AI47" s="541"/>
      <c r="AJ47" s="671"/>
      <c r="AK47" s="671"/>
      <c r="AL47" s="663"/>
      <c r="AM47" s="663"/>
      <c r="AN47" s="663"/>
      <c r="AO47" s="663"/>
      <c r="AP47" s="560"/>
    </row>
    <row r="48" spans="1:42" s="375" customFormat="1" ht="18.75" hidden="1" customHeight="1" thickBot="1" x14ac:dyDescent="0.25">
      <c r="A48" s="361"/>
      <c r="B48" s="362" t="s">
        <v>87</v>
      </c>
      <c r="C48" s="363">
        <v>81632</v>
      </c>
      <c r="D48" s="364">
        <v>-1</v>
      </c>
      <c r="E48" s="365"/>
      <c r="F48" s="365"/>
      <c r="G48" s="365"/>
      <c r="H48" s="365"/>
      <c r="I48" s="365"/>
      <c r="J48" s="365"/>
      <c r="K48" s="366">
        <v>7270000</v>
      </c>
      <c r="L48" s="366">
        <v>8370000</v>
      </c>
      <c r="M48" s="367">
        <v>0.15130674002751032</v>
      </c>
      <c r="N48" s="368">
        <v>20</v>
      </c>
      <c r="O48" s="360">
        <f t="shared" si="0"/>
        <v>10044000</v>
      </c>
      <c r="P48" s="360">
        <v>10070000</v>
      </c>
      <c r="Q48" s="369">
        <f t="shared" si="1"/>
        <v>0.2031063321385902</v>
      </c>
      <c r="R48" s="363">
        <v>85</v>
      </c>
      <c r="S48" s="360">
        <f t="shared" si="5"/>
        <v>18629500</v>
      </c>
      <c r="T48" s="360">
        <v>18700000</v>
      </c>
      <c r="U48" s="370">
        <f t="shared" si="12"/>
        <v>0.8570009930486594</v>
      </c>
      <c r="V48" s="371" t="s">
        <v>613</v>
      </c>
      <c r="W48" s="371" t="str">
        <f t="shared" si="10"/>
        <v>32</v>
      </c>
      <c r="X48" s="371" t="str">
        <f t="shared" si="11"/>
        <v>816</v>
      </c>
      <c r="Y48" s="372">
        <v>2700</v>
      </c>
      <c r="Z48" s="553">
        <f t="shared" si="6"/>
        <v>-0.99985506857403583</v>
      </c>
      <c r="AA48" s="373">
        <v>3300000</v>
      </c>
      <c r="AB48" s="374"/>
      <c r="AC48" s="374"/>
      <c r="AD48" s="675"/>
      <c r="AE48" s="565"/>
      <c r="AF48" s="556"/>
      <c r="AG48" s="682"/>
      <c r="AH48" s="551"/>
      <c r="AI48" s="541"/>
      <c r="AJ48" s="671"/>
      <c r="AK48" s="671"/>
      <c r="AL48" s="663"/>
      <c r="AM48" s="663"/>
      <c r="AN48" s="663"/>
      <c r="AO48" s="663"/>
      <c r="AP48" s="560"/>
    </row>
    <row r="49" spans="1:42" s="375" customFormat="1" ht="18.75" hidden="1" customHeight="1" thickBot="1" x14ac:dyDescent="0.25">
      <c r="A49" s="361"/>
      <c r="B49" s="362" t="s">
        <v>88</v>
      </c>
      <c r="C49" s="363">
        <v>81633</v>
      </c>
      <c r="D49" s="364">
        <v>-1</v>
      </c>
      <c r="E49" s="365"/>
      <c r="F49" s="365"/>
      <c r="G49" s="365"/>
      <c r="H49" s="365"/>
      <c r="I49" s="365"/>
      <c r="J49" s="365"/>
      <c r="K49" s="366">
        <v>9170000</v>
      </c>
      <c r="L49" s="366">
        <v>10570000</v>
      </c>
      <c r="M49" s="367">
        <v>0.15267175572519084</v>
      </c>
      <c r="N49" s="368">
        <v>30</v>
      </c>
      <c r="O49" s="360">
        <f t="shared" si="0"/>
        <v>13741000</v>
      </c>
      <c r="P49" s="360">
        <v>13770000</v>
      </c>
      <c r="Q49" s="369">
        <f t="shared" si="1"/>
        <v>0.30274361400189215</v>
      </c>
      <c r="R49" s="363">
        <v>200</v>
      </c>
      <c r="S49" s="360">
        <f t="shared" si="5"/>
        <v>41310000</v>
      </c>
      <c r="T49" s="360">
        <v>41700000</v>
      </c>
      <c r="U49" s="370">
        <f t="shared" si="12"/>
        <v>2.028322440087146</v>
      </c>
      <c r="V49" s="371" t="s">
        <v>613</v>
      </c>
      <c r="W49" s="371" t="str">
        <f t="shared" si="10"/>
        <v>33</v>
      </c>
      <c r="X49" s="371" t="str">
        <f t="shared" si="11"/>
        <v>816</v>
      </c>
      <c r="Y49" s="372">
        <v>5000</v>
      </c>
      <c r="Z49" s="553">
        <f t="shared" si="6"/>
        <v>-0.99987896393125153</v>
      </c>
      <c r="AA49" s="373">
        <v>4600000</v>
      </c>
      <c r="AB49" s="374"/>
      <c r="AC49" s="374"/>
      <c r="AD49" s="675"/>
      <c r="AE49" s="565"/>
      <c r="AF49" s="556"/>
      <c r="AG49" s="682"/>
      <c r="AH49" s="551"/>
      <c r="AI49" s="541"/>
      <c r="AJ49" s="671"/>
      <c r="AK49" s="671"/>
      <c r="AL49" s="663"/>
      <c r="AM49" s="663"/>
      <c r="AN49" s="663"/>
      <c r="AO49" s="663"/>
      <c r="AP49" s="560"/>
    </row>
    <row r="50" spans="1:42" s="375" customFormat="1" ht="18.75" hidden="1" customHeight="1" thickBot="1" x14ac:dyDescent="0.25">
      <c r="A50" s="361"/>
      <c r="B50" s="362" t="s">
        <v>89</v>
      </c>
      <c r="C50" s="363">
        <v>81641</v>
      </c>
      <c r="D50" s="364">
        <v>-1</v>
      </c>
      <c r="E50" s="365"/>
      <c r="F50" s="365"/>
      <c r="G50" s="365"/>
      <c r="H50" s="365"/>
      <c r="I50" s="365"/>
      <c r="J50" s="365"/>
      <c r="K50" s="366">
        <v>11070000</v>
      </c>
      <c r="L50" s="366">
        <v>13270000</v>
      </c>
      <c r="M50" s="367">
        <v>0.19873532068654021</v>
      </c>
      <c r="N50" s="368">
        <v>40</v>
      </c>
      <c r="O50" s="360">
        <f t="shared" si="0"/>
        <v>18578000</v>
      </c>
      <c r="P50" s="360">
        <v>18770000</v>
      </c>
      <c r="Q50" s="369">
        <f t="shared" si="1"/>
        <v>0.41446872645064053</v>
      </c>
      <c r="R50" s="363">
        <v>310</v>
      </c>
      <c r="S50" s="360">
        <f t="shared" si="5"/>
        <v>76957000</v>
      </c>
      <c r="T50" s="360">
        <v>77000000</v>
      </c>
      <c r="U50" s="370">
        <f t="shared" si="12"/>
        <v>3.1022908897176347</v>
      </c>
      <c r="V50" s="371" t="s">
        <v>613</v>
      </c>
      <c r="W50" s="371" t="str">
        <f t="shared" si="10"/>
        <v>41</v>
      </c>
      <c r="X50" s="371" t="str">
        <f t="shared" si="11"/>
        <v>816</v>
      </c>
      <c r="Y50" s="372">
        <v>9000</v>
      </c>
      <c r="Z50" s="553">
        <f t="shared" si="6"/>
        <v>-0.99988305157425572</v>
      </c>
      <c r="AA50" s="373">
        <v>6500000</v>
      </c>
      <c r="AB50" s="374"/>
      <c r="AC50" s="374"/>
      <c r="AD50" s="675"/>
      <c r="AE50" s="565"/>
      <c r="AF50" s="556"/>
      <c r="AG50" s="682"/>
      <c r="AH50" s="551"/>
      <c r="AI50" s="541"/>
      <c r="AJ50" s="671"/>
      <c r="AK50" s="671"/>
      <c r="AL50" s="663"/>
      <c r="AM50" s="663"/>
      <c r="AN50" s="663"/>
      <c r="AO50" s="663"/>
      <c r="AP50" s="560"/>
    </row>
    <row r="51" spans="1:42" s="375" customFormat="1" ht="18.75" hidden="1" customHeight="1" thickBot="1" x14ac:dyDescent="0.25">
      <c r="A51" s="361"/>
      <c r="B51" s="362" t="s">
        <v>90</v>
      </c>
      <c r="C51" s="363">
        <v>81644</v>
      </c>
      <c r="D51" s="364">
        <v>-1</v>
      </c>
      <c r="E51" s="365"/>
      <c r="F51" s="365"/>
      <c r="G51" s="365"/>
      <c r="H51" s="365"/>
      <c r="I51" s="365"/>
      <c r="J51" s="365"/>
      <c r="K51" s="366">
        <v>20700000</v>
      </c>
      <c r="L51" s="366">
        <v>24870000</v>
      </c>
      <c r="M51" s="367">
        <v>0.20144927536231885</v>
      </c>
      <c r="N51" s="368">
        <v>25</v>
      </c>
      <c r="O51" s="360">
        <f t="shared" si="0"/>
        <v>31087500</v>
      </c>
      <c r="P51" s="360">
        <v>30870000</v>
      </c>
      <c r="Q51" s="369">
        <f t="shared" si="1"/>
        <v>0.24125452352231605</v>
      </c>
      <c r="R51" s="363">
        <v>300</v>
      </c>
      <c r="S51" s="360">
        <f t="shared" si="5"/>
        <v>123480000</v>
      </c>
      <c r="T51" s="360">
        <v>123700000</v>
      </c>
      <c r="U51" s="370">
        <f t="shared" si="12"/>
        <v>3.0071266601878848</v>
      </c>
      <c r="V51" s="371" t="s">
        <v>613</v>
      </c>
      <c r="W51" s="371" t="str">
        <f t="shared" si="10"/>
        <v>44</v>
      </c>
      <c r="X51" s="371" t="str">
        <f t="shared" si="11"/>
        <v>816</v>
      </c>
      <c r="Y51" s="372">
        <v>12000</v>
      </c>
      <c r="Z51" s="553">
        <f t="shared" si="6"/>
        <v>-0.99990281827016525</v>
      </c>
      <c r="AA51" s="373">
        <v>9750000</v>
      </c>
      <c r="AB51" s="374"/>
      <c r="AC51" s="374"/>
      <c r="AD51" s="695"/>
      <c r="AE51" s="565"/>
      <c r="AF51" s="556"/>
      <c r="AG51" s="682"/>
      <c r="AH51" s="551"/>
      <c r="AI51" s="541"/>
      <c r="AJ51" s="671"/>
      <c r="AK51" s="671"/>
      <c r="AL51" s="663"/>
      <c r="AM51" s="663"/>
      <c r="AN51" s="663"/>
      <c r="AO51" s="663"/>
      <c r="AP51" s="560"/>
    </row>
    <row r="52" spans="1:42" s="375" customFormat="1" ht="18.75" hidden="1" customHeight="1" thickBot="1" x14ac:dyDescent="0.25">
      <c r="A52" s="361"/>
      <c r="B52" s="362" t="s">
        <v>131</v>
      </c>
      <c r="C52" s="363">
        <v>82531</v>
      </c>
      <c r="D52" s="364">
        <v>-1</v>
      </c>
      <c r="E52" s="365"/>
      <c r="F52" s="365"/>
      <c r="G52" s="365"/>
      <c r="H52" s="365"/>
      <c r="I52" s="365"/>
      <c r="J52" s="365"/>
      <c r="K52" s="366">
        <v>5170000</v>
      </c>
      <c r="L52" s="366">
        <v>5970000</v>
      </c>
      <c r="M52" s="367">
        <v>0.15473887814313347</v>
      </c>
      <c r="N52" s="368">
        <v>10</v>
      </c>
      <c r="O52" s="360">
        <f t="shared" si="0"/>
        <v>6567000</v>
      </c>
      <c r="P52" s="360">
        <v>6570000</v>
      </c>
      <c r="Q52" s="369">
        <f t="shared" si="1"/>
        <v>0.10050251256281408</v>
      </c>
      <c r="R52" s="363">
        <v>25</v>
      </c>
      <c r="S52" s="360">
        <f t="shared" si="5"/>
        <v>8212500</v>
      </c>
      <c r="T52" s="360">
        <v>8270000</v>
      </c>
      <c r="U52" s="370">
        <f t="shared" si="12"/>
        <v>0.25875190258751901</v>
      </c>
      <c r="V52" s="371" t="s">
        <v>613</v>
      </c>
      <c r="W52" s="371" t="str">
        <f t="shared" si="10"/>
        <v>31</v>
      </c>
      <c r="X52" s="371" t="str">
        <f t="shared" si="11"/>
        <v>825</v>
      </c>
      <c r="Y52" s="372">
        <v>1200</v>
      </c>
      <c r="Z52" s="553">
        <f t="shared" si="6"/>
        <v>-0.9998538812785388</v>
      </c>
      <c r="AA52" s="373">
        <v>2100000</v>
      </c>
      <c r="AB52" s="374"/>
      <c r="AC52" s="374"/>
      <c r="AD52" s="388"/>
      <c r="AE52" s="565"/>
      <c r="AF52" s="556"/>
      <c r="AG52" s="682"/>
      <c r="AH52" s="551"/>
      <c r="AI52" s="541"/>
      <c r="AJ52" s="671"/>
      <c r="AK52" s="671"/>
      <c r="AL52" s="663"/>
      <c r="AM52" s="663"/>
      <c r="AN52" s="663"/>
      <c r="AO52" s="663"/>
      <c r="AP52" s="560"/>
    </row>
    <row r="53" spans="1:42" s="375" customFormat="1" ht="18.75" hidden="1" customHeight="1" thickBot="1" x14ac:dyDescent="0.25">
      <c r="A53" s="361"/>
      <c r="B53" s="362" t="s">
        <v>132</v>
      </c>
      <c r="C53" s="363">
        <v>82532</v>
      </c>
      <c r="D53" s="364">
        <v>-1</v>
      </c>
      <c r="E53" s="365"/>
      <c r="F53" s="365"/>
      <c r="G53" s="365"/>
      <c r="H53" s="365"/>
      <c r="I53" s="365"/>
      <c r="J53" s="365"/>
      <c r="K53" s="366">
        <v>7270000</v>
      </c>
      <c r="L53" s="366">
        <v>8370000</v>
      </c>
      <c r="M53" s="367">
        <v>0.15130674002751032</v>
      </c>
      <c r="N53" s="368">
        <v>20</v>
      </c>
      <c r="O53" s="360">
        <f t="shared" si="0"/>
        <v>10044000</v>
      </c>
      <c r="P53" s="360">
        <v>10070000</v>
      </c>
      <c r="Q53" s="369">
        <f t="shared" si="1"/>
        <v>0.2031063321385902</v>
      </c>
      <c r="R53" s="363">
        <v>25</v>
      </c>
      <c r="S53" s="360">
        <f t="shared" si="5"/>
        <v>12587500</v>
      </c>
      <c r="T53" s="360">
        <v>12570000</v>
      </c>
      <c r="U53" s="370">
        <f t="shared" si="12"/>
        <v>0.24826216484607747</v>
      </c>
      <c r="V53" s="371" t="s">
        <v>613</v>
      </c>
      <c r="W53" s="371" t="str">
        <f t="shared" si="10"/>
        <v>32</v>
      </c>
      <c r="X53" s="371" t="str">
        <f t="shared" si="11"/>
        <v>825</v>
      </c>
      <c r="Y53" s="372">
        <v>2700</v>
      </c>
      <c r="Z53" s="553">
        <f t="shared" si="6"/>
        <v>-0.99978550148957301</v>
      </c>
      <c r="AA53" s="373">
        <v>3500000</v>
      </c>
      <c r="AB53" s="374"/>
      <c r="AC53" s="374"/>
      <c r="AD53" s="388"/>
      <c r="AE53" s="565"/>
      <c r="AF53" s="556"/>
      <c r="AG53" s="682"/>
      <c r="AH53" s="551"/>
      <c r="AI53" s="541"/>
      <c r="AJ53" s="671"/>
      <c r="AK53" s="671"/>
      <c r="AL53" s="663"/>
      <c r="AM53" s="663"/>
      <c r="AN53" s="663"/>
      <c r="AO53" s="663"/>
      <c r="AP53" s="560"/>
    </row>
    <row r="54" spans="1:42" s="375" customFormat="1" ht="18.75" hidden="1" customHeight="1" thickBot="1" x14ac:dyDescent="0.25">
      <c r="A54" s="361"/>
      <c r="B54" s="362" t="s">
        <v>133</v>
      </c>
      <c r="C54" s="363">
        <v>82533</v>
      </c>
      <c r="D54" s="364">
        <v>-1</v>
      </c>
      <c r="E54" s="365"/>
      <c r="F54" s="365"/>
      <c r="G54" s="365"/>
      <c r="H54" s="365"/>
      <c r="I54" s="365"/>
      <c r="J54" s="365"/>
      <c r="K54" s="366">
        <v>9170000</v>
      </c>
      <c r="L54" s="366">
        <v>10570000</v>
      </c>
      <c r="M54" s="367">
        <v>0.15267175572519084</v>
      </c>
      <c r="N54" s="368">
        <v>30</v>
      </c>
      <c r="O54" s="360">
        <f t="shared" si="0"/>
        <v>13741000</v>
      </c>
      <c r="P54" s="360">
        <v>13770000</v>
      </c>
      <c r="Q54" s="369">
        <f t="shared" si="1"/>
        <v>0.30274361400189215</v>
      </c>
      <c r="R54" s="363">
        <v>25</v>
      </c>
      <c r="S54" s="360">
        <f t="shared" si="5"/>
        <v>17212500</v>
      </c>
      <c r="T54" s="360">
        <v>17170000</v>
      </c>
      <c r="U54" s="370">
        <f t="shared" si="12"/>
        <v>0.24691358024691357</v>
      </c>
      <c r="V54" s="371" t="s">
        <v>613</v>
      </c>
      <c r="W54" s="371" t="str">
        <f t="shared" si="10"/>
        <v>33</v>
      </c>
      <c r="X54" s="371" t="str">
        <f t="shared" si="11"/>
        <v>825</v>
      </c>
      <c r="Y54" s="372">
        <v>5000</v>
      </c>
      <c r="Z54" s="553">
        <f t="shared" si="6"/>
        <v>-0.99970951343500358</v>
      </c>
      <c r="AA54" s="373">
        <v>4900000</v>
      </c>
      <c r="AB54" s="374"/>
      <c r="AC54" s="374"/>
      <c r="AD54" s="388"/>
      <c r="AE54" s="565"/>
      <c r="AF54" s="556"/>
      <c r="AG54" s="682"/>
      <c r="AH54" s="551"/>
      <c r="AI54" s="541"/>
      <c r="AJ54" s="671"/>
      <c r="AK54" s="671"/>
      <c r="AL54" s="663"/>
      <c r="AM54" s="663"/>
      <c r="AN54" s="663"/>
      <c r="AO54" s="663"/>
      <c r="AP54" s="560"/>
    </row>
    <row r="55" spans="1:42" s="375" customFormat="1" ht="18.75" hidden="1" customHeight="1" thickBot="1" x14ac:dyDescent="0.25">
      <c r="A55" s="361"/>
      <c r="B55" s="362" t="s">
        <v>134</v>
      </c>
      <c r="C55" s="363">
        <v>82541</v>
      </c>
      <c r="D55" s="364">
        <v>-1</v>
      </c>
      <c r="E55" s="365"/>
      <c r="F55" s="365"/>
      <c r="G55" s="365"/>
      <c r="H55" s="365"/>
      <c r="I55" s="365"/>
      <c r="J55" s="365"/>
      <c r="K55" s="366">
        <v>11070000</v>
      </c>
      <c r="L55" s="366">
        <v>13270000</v>
      </c>
      <c r="M55" s="367">
        <v>0.19873532068654021</v>
      </c>
      <c r="N55" s="368">
        <v>40</v>
      </c>
      <c r="O55" s="360">
        <f t="shared" si="0"/>
        <v>18578000</v>
      </c>
      <c r="P55" s="360">
        <v>18770000</v>
      </c>
      <c r="Q55" s="369">
        <f t="shared" si="1"/>
        <v>0.41446872645064053</v>
      </c>
      <c r="R55" s="363">
        <v>25</v>
      </c>
      <c r="S55" s="360">
        <f t="shared" si="5"/>
        <v>23462500</v>
      </c>
      <c r="T55" s="360">
        <v>23470000</v>
      </c>
      <c r="U55" s="370">
        <f t="shared" si="12"/>
        <v>0.25039957378795952</v>
      </c>
      <c r="V55" s="371" t="s">
        <v>613</v>
      </c>
      <c r="W55" s="371" t="str">
        <f t="shared" si="10"/>
        <v>41</v>
      </c>
      <c r="X55" s="371" t="str">
        <f t="shared" si="11"/>
        <v>825</v>
      </c>
      <c r="Y55" s="372">
        <v>9000</v>
      </c>
      <c r="Z55" s="553">
        <f t="shared" si="6"/>
        <v>-0.99961640916355887</v>
      </c>
      <c r="AA55" s="373">
        <v>6800000</v>
      </c>
      <c r="AB55" s="374"/>
      <c r="AC55" s="374"/>
      <c r="AD55" s="388"/>
      <c r="AE55" s="565"/>
      <c r="AF55" s="556"/>
      <c r="AG55" s="682"/>
      <c r="AH55" s="551"/>
      <c r="AI55" s="541"/>
      <c r="AJ55" s="671"/>
      <c r="AK55" s="671"/>
      <c r="AL55" s="663"/>
      <c r="AM55" s="663"/>
      <c r="AN55" s="663"/>
      <c r="AO55" s="663"/>
      <c r="AP55" s="560"/>
    </row>
    <row r="56" spans="1:42" s="375" customFormat="1" ht="18.75" hidden="1" customHeight="1" thickBot="1" x14ac:dyDescent="0.25">
      <c r="A56" s="361"/>
      <c r="B56" s="362" t="s">
        <v>135</v>
      </c>
      <c r="C56" s="363">
        <v>82544</v>
      </c>
      <c r="D56" s="364">
        <v>-1</v>
      </c>
      <c r="E56" s="365"/>
      <c r="F56" s="365"/>
      <c r="G56" s="365"/>
      <c r="H56" s="365"/>
      <c r="I56" s="365"/>
      <c r="J56" s="365"/>
      <c r="K56" s="366">
        <v>20700000</v>
      </c>
      <c r="L56" s="366">
        <v>24870000</v>
      </c>
      <c r="M56" s="367">
        <v>0.20144927536231885</v>
      </c>
      <c r="N56" s="368">
        <v>25</v>
      </c>
      <c r="O56" s="360">
        <f t="shared" si="0"/>
        <v>31087500</v>
      </c>
      <c r="P56" s="360">
        <v>30870000</v>
      </c>
      <c r="Q56" s="369">
        <f t="shared" si="1"/>
        <v>0.24125452352231605</v>
      </c>
      <c r="R56" s="363">
        <v>25</v>
      </c>
      <c r="S56" s="360">
        <f t="shared" si="5"/>
        <v>38587500</v>
      </c>
      <c r="T56" s="360">
        <v>38570000</v>
      </c>
      <c r="U56" s="370">
        <f t="shared" si="12"/>
        <v>0.24943310657596371</v>
      </c>
      <c r="V56" s="371" t="s">
        <v>613</v>
      </c>
      <c r="W56" s="371" t="str">
        <f t="shared" si="10"/>
        <v>44</v>
      </c>
      <c r="X56" s="371" t="str">
        <f t="shared" si="11"/>
        <v>825</v>
      </c>
      <c r="Y56" s="372">
        <v>12000</v>
      </c>
      <c r="Z56" s="553">
        <f t="shared" si="6"/>
        <v>-0.99968901846452862</v>
      </c>
      <c r="AA56" s="373">
        <v>10400000</v>
      </c>
      <c r="AB56" s="374"/>
      <c r="AC56" s="374"/>
      <c r="AD56" s="388"/>
      <c r="AE56" s="565"/>
      <c r="AF56" s="556"/>
      <c r="AG56" s="682"/>
      <c r="AH56" s="551"/>
      <c r="AI56" s="541"/>
      <c r="AJ56" s="671"/>
      <c r="AK56" s="671"/>
      <c r="AL56" s="663"/>
      <c r="AM56" s="663"/>
      <c r="AN56" s="663"/>
      <c r="AO56" s="663"/>
      <c r="AP56" s="560"/>
    </row>
    <row r="57" spans="1:42" s="375" customFormat="1" ht="18.75" hidden="1" customHeight="1" thickBot="1" x14ac:dyDescent="0.25">
      <c r="A57" s="361"/>
      <c r="B57" s="362" t="s">
        <v>136</v>
      </c>
      <c r="C57" s="363">
        <v>82611</v>
      </c>
      <c r="D57" s="364">
        <v>-1</v>
      </c>
      <c r="E57" s="365"/>
      <c r="F57" s="365"/>
      <c r="G57" s="365"/>
      <c r="H57" s="365"/>
      <c r="I57" s="365"/>
      <c r="J57" s="365"/>
      <c r="K57" s="366">
        <v>3770000</v>
      </c>
      <c r="L57" s="366">
        <v>3770000</v>
      </c>
      <c r="M57" s="367">
        <v>0</v>
      </c>
      <c r="N57" s="368">
        <v>10</v>
      </c>
      <c r="O57" s="360">
        <f t="shared" si="0"/>
        <v>4147000</v>
      </c>
      <c r="P57" s="360">
        <v>4170000</v>
      </c>
      <c r="Q57" s="369">
        <f t="shared" si="1"/>
        <v>0.10610079575596817</v>
      </c>
      <c r="R57" s="363">
        <v>25</v>
      </c>
      <c r="S57" s="360">
        <f t="shared" si="5"/>
        <v>5212500</v>
      </c>
      <c r="T57" s="360">
        <v>5170000</v>
      </c>
      <c r="U57" s="370">
        <f t="shared" si="12"/>
        <v>0.23980815347721823</v>
      </c>
      <c r="V57" s="371" t="s">
        <v>613</v>
      </c>
      <c r="W57" s="371" t="str">
        <f t="shared" si="10"/>
        <v>11</v>
      </c>
      <c r="X57" s="371" t="str">
        <f t="shared" si="11"/>
        <v>826</v>
      </c>
      <c r="Y57" s="372">
        <v>1100</v>
      </c>
      <c r="Z57" s="553">
        <f t="shared" si="6"/>
        <v>-0.99978896882494006</v>
      </c>
      <c r="AA57" s="373">
        <v>2300000</v>
      </c>
      <c r="AB57" s="374"/>
      <c r="AC57" s="374"/>
      <c r="AD57" s="388"/>
      <c r="AE57" s="565"/>
      <c r="AF57" s="556"/>
      <c r="AG57" s="682"/>
      <c r="AH57" s="551"/>
      <c r="AI57" s="541"/>
      <c r="AJ57" s="671"/>
      <c r="AK57" s="671"/>
      <c r="AL57" s="663"/>
      <c r="AM57" s="663"/>
      <c r="AN57" s="663"/>
      <c r="AO57" s="663"/>
      <c r="AP57" s="560"/>
    </row>
    <row r="58" spans="1:42" s="375" customFormat="1" ht="18.75" hidden="1" customHeight="1" thickBot="1" x14ac:dyDescent="0.25">
      <c r="A58" s="361"/>
      <c r="B58" s="362" t="s">
        <v>137</v>
      </c>
      <c r="C58" s="363">
        <v>82612</v>
      </c>
      <c r="D58" s="364">
        <v>-1</v>
      </c>
      <c r="E58" s="365"/>
      <c r="F58" s="365"/>
      <c r="G58" s="365"/>
      <c r="H58" s="365"/>
      <c r="I58" s="365"/>
      <c r="J58" s="365"/>
      <c r="K58" s="366">
        <v>5870000</v>
      </c>
      <c r="L58" s="366">
        <v>6470000</v>
      </c>
      <c r="M58" s="367">
        <v>0.10221465076660988</v>
      </c>
      <c r="N58" s="368">
        <v>20</v>
      </c>
      <c r="O58" s="360">
        <f t="shared" si="0"/>
        <v>7764000</v>
      </c>
      <c r="P58" s="360">
        <v>7770000</v>
      </c>
      <c r="Q58" s="369">
        <f t="shared" si="1"/>
        <v>0.20092735703245751</v>
      </c>
      <c r="R58" s="363">
        <v>25</v>
      </c>
      <c r="S58" s="360">
        <f t="shared" si="5"/>
        <v>9712500</v>
      </c>
      <c r="T58" s="360">
        <v>9770000</v>
      </c>
      <c r="U58" s="370">
        <f t="shared" si="12"/>
        <v>0.2574002574002574</v>
      </c>
      <c r="V58" s="371" t="s">
        <v>613</v>
      </c>
      <c r="W58" s="371" t="str">
        <f t="shared" si="10"/>
        <v>12</v>
      </c>
      <c r="X58" s="371" t="str">
        <f t="shared" si="11"/>
        <v>826</v>
      </c>
      <c r="Y58" s="372">
        <v>2300</v>
      </c>
      <c r="Z58" s="553">
        <f t="shared" si="6"/>
        <v>-0.99976319176319173</v>
      </c>
      <c r="AA58" s="373">
        <v>3100000</v>
      </c>
      <c r="AB58" s="374"/>
      <c r="AC58" s="374"/>
      <c r="AD58" s="388"/>
      <c r="AE58" s="565"/>
      <c r="AF58" s="556"/>
      <c r="AG58" s="682"/>
      <c r="AH58" s="551"/>
      <c r="AI58" s="541"/>
      <c r="AJ58" s="671"/>
      <c r="AK58" s="671"/>
      <c r="AL58" s="663"/>
      <c r="AM58" s="663"/>
      <c r="AN58" s="663"/>
      <c r="AO58" s="663"/>
      <c r="AP58" s="560"/>
    </row>
    <row r="59" spans="1:42" s="375" customFormat="1" ht="18.75" hidden="1" customHeight="1" thickBot="1" x14ac:dyDescent="0.25">
      <c r="A59" s="361"/>
      <c r="B59" s="362" t="s">
        <v>138</v>
      </c>
      <c r="C59" s="363">
        <v>82613</v>
      </c>
      <c r="D59" s="364">
        <v>-1</v>
      </c>
      <c r="E59" s="365"/>
      <c r="F59" s="365"/>
      <c r="G59" s="365"/>
      <c r="H59" s="365"/>
      <c r="I59" s="365"/>
      <c r="J59" s="365"/>
      <c r="K59" s="366">
        <v>8270000</v>
      </c>
      <c r="L59" s="366">
        <v>9070000</v>
      </c>
      <c r="M59" s="367">
        <v>9.6735187424425634E-2</v>
      </c>
      <c r="N59" s="368">
        <v>30</v>
      </c>
      <c r="O59" s="360">
        <f t="shared" si="0"/>
        <v>11791000</v>
      </c>
      <c r="P59" s="360">
        <v>11870000</v>
      </c>
      <c r="Q59" s="369">
        <f t="shared" si="1"/>
        <v>0.30871003307607497</v>
      </c>
      <c r="R59" s="363">
        <v>25</v>
      </c>
      <c r="S59" s="360">
        <f t="shared" si="5"/>
        <v>14837500</v>
      </c>
      <c r="T59" s="360">
        <v>14870000</v>
      </c>
      <c r="U59" s="370">
        <f t="shared" si="12"/>
        <v>0.25273799494524007</v>
      </c>
      <c r="V59" s="371" t="s">
        <v>613</v>
      </c>
      <c r="W59" s="371" t="str">
        <f t="shared" si="10"/>
        <v>13</v>
      </c>
      <c r="X59" s="371" t="str">
        <f t="shared" si="11"/>
        <v>826</v>
      </c>
      <c r="Y59" s="372">
        <v>3700</v>
      </c>
      <c r="Z59" s="553">
        <f t="shared" si="6"/>
        <v>-0.99975063184498736</v>
      </c>
      <c r="AA59" s="373">
        <v>5050000</v>
      </c>
      <c r="AB59" s="374"/>
      <c r="AC59" s="374"/>
      <c r="AD59" s="388"/>
      <c r="AE59" s="565"/>
      <c r="AF59" s="556"/>
      <c r="AG59" s="682"/>
      <c r="AH59" s="551"/>
      <c r="AI59" s="541"/>
      <c r="AJ59" s="671"/>
      <c r="AK59" s="671"/>
      <c r="AL59" s="663"/>
      <c r="AM59" s="663"/>
      <c r="AN59" s="663"/>
      <c r="AO59" s="663"/>
      <c r="AP59" s="560"/>
    </row>
    <row r="60" spans="1:42" s="375" customFormat="1" ht="18.75" hidden="1" customHeight="1" thickBot="1" x14ac:dyDescent="0.25">
      <c r="A60" s="361"/>
      <c r="B60" s="362" t="s">
        <v>139</v>
      </c>
      <c r="C60" s="363">
        <v>82641</v>
      </c>
      <c r="D60" s="364">
        <v>-1</v>
      </c>
      <c r="E60" s="365"/>
      <c r="F60" s="365"/>
      <c r="G60" s="365"/>
      <c r="H60" s="365"/>
      <c r="I60" s="365"/>
      <c r="J60" s="365"/>
      <c r="K60" s="366">
        <v>11070000</v>
      </c>
      <c r="L60" s="366">
        <v>13270000</v>
      </c>
      <c r="M60" s="367">
        <v>0.19873532068654021</v>
      </c>
      <c r="N60" s="368">
        <v>40</v>
      </c>
      <c r="O60" s="360">
        <f t="shared" si="0"/>
        <v>18578000</v>
      </c>
      <c r="P60" s="360">
        <v>18770000</v>
      </c>
      <c r="Q60" s="369">
        <f t="shared" si="1"/>
        <v>0.41446872645064053</v>
      </c>
      <c r="R60" s="363">
        <v>25</v>
      </c>
      <c r="S60" s="360">
        <f t="shared" si="5"/>
        <v>23462500</v>
      </c>
      <c r="T60" s="360">
        <v>25370000</v>
      </c>
      <c r="U60" s="370">
        <f t="shared" si="12"/>
        <v>0.35162493340436868</v>
      </c>
      <c r="V60" s="371" t="s">
        <v>613</v>
      </c>
      <c r="W60" s="371" t="str">
        <f t="shared" si="10"/>
        <v>41</v>
      </c>
      <c r="X60" s="371" t="str">
        <f t="shared" si="11"/>
        <v>826</v>
      </c>
      <c r="Y60" s="372">
        <v>5900</v>
      </c>
      <c r="Z60" s="553">
        <f t="shared" si="6"/>
        <v>-0.99974853489611082</v>
      </c>
      <c r="AA60" s="373">
        <v>7100000</v>
      </c>
      <c r="AB60" s="374"/>
      <c r="AC60" s="374"/>
      <c r="AD60" s="388"/>
      <c r="AE60" s="565"/>
      <c r="AF60" s="556"/>
      <c r="AG60" s="682"/>
      <c r="AH60" s="551"/>
      <c r="AI60" s="541"/>
      <c r="AJ60" s="671"/>
      <c r="AK60" s="671"/>
      <c r="AL60" s="663"/>
      <c r="AM60" s="663"/>
      <c r="AN60" s="663"/>
      <c r="AO60" s="663"/>
      <c r="AP60" s="560"/>
    </row>
    <row r="61" spans="1:42" s="375" customFormat="1" ht="18.75" hidden="1" customHeight="1" thickBot="1" x14ac:dyDescent="0.25">
      <c r="A61" s="361"/>
      <c r="B61" s="362" t="s">
        <v>140</v>
      </c>
      <c r="C61" s="363">
        <v>82644</v>
      </c>
      <c r="D61" s="364">
        <v>-1</v>
      </c>
      <c r="E61" s="365"/>
      <c r="F61" s="365"/>
      <c r="G61" s="365"/>
      <c r="H61" s="365"/>
      <c r="I61" s="365"/>
      <c r="J61" s="365"/>
      <c r="K61" s="366">
        <v>20700000</v>
      </c>
      <c r="L61" s="366">
        <v>24870000</v>
      </c>
      <c r="M61" s="367">
        <v>0.20144927536231885</v>
      </c>
      <c r="N61" s="368">
        <v>25</v>
      </c>
      <c r="O61" s="360">
        <f t="shared" si="0"/>
        <v>31087500</v>
      </c>
      <c r="P61" s="360">
        <v>30870000</v>
      </c>
      <c r="Q61" s="369">
        <f t="shared" si="1"/>
        <v>0.24125452352231605</v>
      </c>
      <c r="R61" s="363">
        <v>25</v>
      </c>
      <c r="S61" s="360">
        <f t="shared" si="5"/>
        <v>38587500</v>
      </c>
      <c r="T61" s="360">
        <v>41670000</v>
      </c>
      <c r="U61" s="370">
        <f t="shared" si="12"/>
        <v>0.3498542274052478</v>
      </c>
      <c r="V61" s="371" t="s">
        <v>613</v>
      </c>
      <c r="W61" s="371" t="str">
        <f t="shared" si="10"/>
        <v>44</v>
      </c>
      <c r="X61" s="371" t="str">
        <f t="shared" si="11"/>
        <v>826</v>
      </c>
      <c r="Y61" s="372">
        <v>9000</v>
      </c>
      <c r="Z61" s="553">
        <f t="shared" si="6"/>
        <v>-0.99976676384839647</v>
      </c>
      <c r="AA61" s="373">
        <v>9200000</v>
      </c>
      <c r="AB61" s="374"/>
      <c r="AC61" s="374"/>
      <c r="AD61" s="388"/>
      <c r="AE61" s="565"/>
      <c r="AF61" s="556"/>
      <c r="AG61" s="682"/>
      <c r="AH61" s="551"/>
      <c r="AI61" s="541"/>
      <c r="AJ61" s="671"/>
      <c r="AK61" s="671"/>
      <c r="AL61" s="663"/>
      <c r="AM61" s="663"/>
      <c r="AN61" s="663"/>
      <c r="AO61" s="663"/>
      <c r="AP61" s="560"/>
    </row>
    <row r="62" spans="1:42" s="375" customFormat="1" ht="18.75" hidden="1" customHeight="1" thickBot="1" x14ac:dyDescent="0.25">
      <c r="A62" s="361"/>
      <c r="B62" s="404" t="s">
        <v>566</v>
      </c>
      <c r="C62" s="363">
        <v>85031</v>
      </c>
      <c r="D62" s="371"/>
      <c r="E62" s="371"/>
      <c r="F62" s="371"/>
      <c r="G62" s="371"/>
      <c r="H62" s="371"/>
      <c r="I62" s="371"/>
      <c r="J62" s="371"/>
      <c r="K62" s="371"/>
      <c r="L62" s="371"/>
      <c r="M62" s="371"/>
      <c r="N62" s="371"/>
      <c r="O62" s="371"/>
      <c r="P62" s="360">
        <v>6570000</v>
      </c>
      <c r="Q62" s="371"/>
      <c r="R62" s="363">
        <v>25</v>
      </c>
      <c r="S62" s="360">
        <f t="shared" si="5"/>
        <v>8212500</v>
      </c>
      <c r="T62" s="360">
        <v>8770000</v>
      </c>
      <c r="U62" s="370">
        <f t="shared" si="12"/>
        <v>0.33485540334855401</v>
      </c>
      <c r="V62" s="371" t="s">
        <v>613</v>
      </c>
      <c r="W62" s="371" t="str">
        <f t="shared" si="10"/>
        <v>31</v>
      </c>
      <c r="X62" s="371" t="str">
        <f t="shared" si="11"/>
        <v>850</v>
      </c>
      <c r="Y62" s="372"/>
      <c r="Z62" s="553">
        <f t="shared" si="6"/>
        <v>-1</v>
      </c>
      <c r="AA62" s="373">
        <v>2600000</v>
      </c>
      <c r="AB62" s="374"/>
      <c r="AC62" s="374"/>
      <c r="AD62" s="388"/>
      <c r="AE62" s="565"/>
      <c r="AF62" s="556"/>
      <c r="AG62" s="682"/>
      <c r="AH62" s="551"/>
      <c r="AI62" s="541"/>
      <c r="AJ62" s="671"/>
      <c r="AK62" s="671"/>
      <c r="AL62" s="663"/>
      <c r="AM62" s="663"/>
      <c r="AN62" s="663"/>
      <c r="AO62" s="663"/>
      <c r="AP62" s="560"/>
    </row>
    <row r="63" spans="1:42" s="375" customFormat="1" ht="18.75" hidden="1" customHeight="1" thickBot="1" x14ac:dyDescent="0.25">
      <c r="A63" s="361"/>
      <c r="B63" s="404" t="s">
        <v>567</v>
      </c>
      <c r="C63" s="363">
        <v>85032</v>
      </c>
      <c r="D63" s="371"/>
      <c r="E63" s="371"/>
      <c r="F63" s="371"/>
      <c r="G63" s="371"/>
      <c r="H63" s="371"/>
      <c r="I63" s="371"/>
      <c r="J63" s="371"/>
      <c r="K63" s="371"/>
      <c r="L63" s="371"/>
      <c r="M63" s="371"/>
      <c r="N63" s="371"/>
      <c r="O63" s="371"/>
      <c r="P63" s="360">
        <v>10070000</v>
      </c>
      <c r="Q63" s="371"/>
      <c r="R63" s="363">
        <v>25</v>
      </c>
      <c r="S63" s="360">
        <f t="shared" si="5"/>
        <v>12587500</v>
      </c>
      <c r="T63" s="360">
        <v>12570000</v>
      </c>
      <c r="U63" s="370">
        <f t="shared" si="12"/>
        <v>0.24826216484607747</v>
      </c>
      <c r="V63" s="371" t="s">
        <v>613</v>
      </c>
      <c r="W63" s="371" t="str">
        <f t="shared" si="10"/>
        <v>32</v>
      </c>
      <c r="X63" s="371" t="str">
        <f t="shared" si="11"/>
        <v>850</v>
      </c>
      <c r="Y63" s="372"/>
      <c r="Z63" s="553">
        <f t="shared" si="6"/>
        <v>-1</v>
      </c>
      <c r="AA63" s="373">
        <v>3900000</v>
      </c>
      <c r="AB63" s="374"/>
      <c r="AC63" s="374"/>
      <c r="AD63" s="388"/>
      <c r="AE63" s="565"/>
      <c r="AF63" s="556"/>
      <c r="AG63" s="682"/>
      <c r="AH63" s="551"/>
      <c r="AI63" s="541"/>
      <c r="AJ63" s="671"/>
      <c r="AK63" s="671"/>
      <c r="AL63" s="663"/>
      <c r="AM63" s="663"/>
      <c r="AN63" s="663"/>
      <c r="AO63" s="663"/>
      <c r="AP63" s="560"/>
    </row>
    <row r="64" spans="1:42" s="375" customFormat="1" ht="18.75" hidden="1" customHeight="1" thickBot="1" x14ac:dyDescent="0.25">
      <c r="A64" s="361"/>
      <c r="B64" s="404" t="s">
        <v>568</v>
      </c>
      <c r="C64" s="363">
        <v>85033</v>
      </c>
      <c r="D64" s="371"/>
      <c r="E64" s="371"/>
      <c r="F64" s="371"/>
      <c r="G64" s="371"/>
      <c r="H64" s="371"/>
      <c r="I64" s="371"/>
      <c r="J64" s="371"/>
      <c r="K64" s="371"/>
      <c r="L64" s="371"/>
      <c r="M64" s="371"/>
      <c r="N64" s="371"/>
      <c r="O64" s="371"/>
      <c r="P64" s="360">
        <v>13770000</v>
      </c>
      <c r="Q64" s="371"/>
      <c r="R64" s="363">
        <v>25</v>
      </c>
      <c r="S64" s="360">
        <f t="shared" si="5"/>
        <v>17212500</v>
      </c>
      <c r="T64" s="360">
        <v>17170000</v>
      </c>
      <c r="U64" s="370">
        <f t="shared" si="12"/>
        <v>0.24691358024691357</v>
      </c>
      <c r="V64" s="371" t="s">
        <v>613</v>
      </c>
      <c r="W64" s="371" t="str">
        <f t="shared" si="10"/>
        <v>33</v>
      </c>
      <c r="X64" s="371" t="str">
        <f t="shared" si="11"/>
        <v>850</v>
      </c>
      <c r="Y64" s="372"/>
      <c r="Z64" s="553">
        <f t="shared" si="6"/>
        <v>-1</v>
      </c>
      <c r="AA64" s="373">
        <v>5100000</v>
      </c>
      <c r="AB64" s="374"/>
      <c r="AC64" s="374"/>
      <c r="AD64" s="388"/>
      <c r="AE64" s="565"/>
      <c r="AF64" s="556"/>
      <c r="AG64" s="682"/>
      <c r="AH64" s="551"/>
      <c r="AI64" s="541"/>
      <c r="AJ64" s="671"/>
      <c r="AK64" s="671"/>
      <c r="AL64" s="663"/>
      <c r="AM64" s="663"/>
      <c r="AN64" s="663"/>
      <c r="AO64" s="663"/>
      <c r="AP64" s="560"/>
    </row>
    <row r="65" spans="1:42" s="375" customFormat="1" ht="18.75" hidden="1" customHeight="1" thickBot="1" x14ac:dyDescent="0.25">
      <c r="A65" s="361"/>
      <c r="B65" s="404" t="s">
        <v>569</v>
      </c>
      <c r="C65" s="363">
        <v>85041</v>
      </c>
      <c r="D65" s="371"/>
      <c r="E65" s="371"/>
      <c r="F65" s="371"/>
      <c r="G65" s="371"/>
      <c r="H65" s="371"/>
      <c r="I65" s="371"/>
      <c r="J65" s="371"/>
      <c r="K65" s="371"/>
      <c r="L65" s="371"/>
      <c r="M65" s="371"/>
      <c r="N65" s="371"/>
      <c r="O65" s="371"/>
      <c r="P65" s="360">
        <v>18770000</v>
      </c>
      <c r="Q65" s="371"/>
      <c r="R65" s="363">
        <v>25</v>
      </c>
      <c r="S65" s="360">
        <f t="shared" si="5"/>
        <v>23462500</v>
      </c>
      <c r="T65" s="360">
        <v>24670000</v>
      </c>
      <c r="U65" s="370">
        <f t="shared" si="12"/>
        <v>0.31433137986148108</v>
      </c>
      <c r="V65" s="371" t="s">
        <v>613</v>
      </c>
      <c r="W65" s="371" t="str">
        <f t="shared" si="10"/>
        <v>41</v>
      </c>
      <c r="X65" s="371" t="str">
        <f t="shared" si="11"/>
        <v>850</v>
      </c>
      <c r="Y65" s="372"/>
      <c r="Z65" s="553">
        <f t="shared" si="6"/>
        <v>-1</v>
      </c>
      <c r="AA65" s="373">
        <v>7700000</v>
      </c>
      <c r="AB65" s="374"/>
      <c r="AC65" s="374"/>
      <c r="AD65" s="388"/>
      <c r="AE65" s="565"/>
      <c r="AF65" s="556"/>
      <c r="AG65" s="682"/>
      <c r="AH65" s="551"/>
      <c r="AI65" s="541"/>
      <c r="AJ65" s="671"/>
      <c r="AK65" s="671"/>
      <c r="AL65" s="663"/>
      <c r="AM65" s="663"/>
      <c r="AN65" s="663"/>
      <c r="AO65" s="663"/>
      <c r="AP65" s="560"/>
    </row>
    <row r="66" spans="1:42" s="375" customFormat="1" ht="18.75" hidden="1" customHeight="1" thickBot="1" x14ac:dyDescent="0.25">
      <c r="A66" s="361"/>
      <c r="B66" s="404" t="s">
        <v>570</v>
      </c>
      <c r="C66" s="363">
        <v>85044</v>
      </c>
      <c r="D66" s="371"/>
      <c r="E66" s="371"/>
      <c r="F66" s="371"/>
      <c r="G66" s="371"/>
      <c r="H66" s="371"/>
      <c r="I66" s="371"/>
      <c r="J66" s="371"/>
      <c r="K66" s="371"/>
      <c r="L66" s="371"/>
      <c r="M66" s="371"/>
      <c r="N66" s="371"/>
      <c r="O66" s="371"/>
      <c r="P66" s="360">
        <v>30870000</v>
      </c>
      <c r="Q66" s="371"/>
      <c r="R66" s="363">
        <v>25</v>
      </c>
      <c r="S66" s="360">
        <f t="shared" si="5"/>
        <v>38587500</v>
      </c>
      <c r="T66" s="360">
        <v>41670000</v>
      </c>
      <c r="U66" s="370">
        <f t="shared" si="12"/>
        <v>0.3498542274052478</v>
      </c>
      <c r="V66" s="371" t="s">
        <v>613</v>
      </c>
      <c r="W66" s="371" t="str">
        <f t="shared" si="10"/>
        <v>44</v>
      </c>
      <c r="X66" s="371" t="str">
        <f t="shared" si="11"/>
        <v>850</v>
      </c>
      <c r="Y66" s="372"/>
      <c r="Z66" s="553">
        <f t="shared" si="6"/>
        <v>-1</v>
      </c>
      <c r="AA66" s="373">
        <v>250000</v>
      </c>
      <c r="AB66" s="374"/>
      <c r="AC66" s="374"/>
      <c r="AD66" s="388"/>
      <c r="AE66" s="565"/>
      <c r="AF66" s="556"/>
      <c r="AG66" s="682"/>
      <c r="AH66" s="551"/>
      <c r="AI66" s="541"/>
      <c r="AJ66" s="671"/>
      <c r="AK66" s="671"/>
      <c r="AL66" s="663"/>
      <c r="AM66" s="663"/>
      <c r="AN66" s="663"/>
      <c r="AO66" s="663"/>
      <c r="AP66" s="560"/>
    </row>
    <row r="67" spans="1:42" s="375" customFormat="1" ht="18.75" hidden="1" customHeight="1" thickBot="1" x14ac:dyDescent="0.25">
      <c r="A67" s="361"/>
      <c r="B67" s="404" t="s">
        <v>571</v>
      </c>
      <c r="C67" s="363">
        <v>85131</v>
      </c>
      <c r="D67" s="371"/>
      <c r="E67" s="371"/>
      <c r="F67" s="371"/>
      <c r="G67" s="371"/>
      <c r="H67" s="371"/>
      <c r="I67" s="371"/>
      <c r="J67" s="371"/>
      <c r="K67" s="371"/>
      <c r="L67" s="371"/>
      <c r="M67" s="371"/>
      <c r="N67" s="371"/>
      <c r="O67" s="371"/>
      <c r="P67" s="360">
        <v>6570000</v>
      </c>
      <c r="Q67" s="371"/>
      <c r="R67" s="363">
        <v>25</v>
      </c>
      <c r="S67" s="360">
        <f t="shared" si="5"/>
        <v>8212500</v>
      </c>
      <c r="T67" s="360">
        <v>8770000</v>
      </c>
      <c r="U67" s="370">
        <f t="shared" si="12"/>
        <v>0.33485540334855401</v>
      </c>
      <c r="V67" s="371" t="s">
        <v>613</v>
      </c>
      <c r="W67" s="371" t="str">
        <f t="shared" si="10"/>
        <v>31</v>
      </c>
      <c r="X67" s="371" t="str">
        <f t="shared" si="11"/>
        <v>851</v>
      </c>
      <c r="Y67" s="372"/>
      <c r="Z67" s="553">
        <f t="shared" si="6"/>
        <v>-1</v>
      </c>
      <c r="AA67" s="373">
        <v>3700000</v>
      </c>
      <c r="AB67" s="374"/>
      <c r="AC67" s="374"/>
      <c r="AD67" s="388"/>
      <c r="AE67" s="565"/>
      <c r="AF67" s="556"/>
      <c r="AG67" s="682"/>
      <c r="AH67" s="551"/>
      <c r="AI67" s="541"/>
      <c r="AJ67" s="671"/>
      <c r="AK67" s="671"/>
      <c r="AL67" s="663"/>
      <c r="AM67" s="663"/>
      <c r="AN67" s="663"/>
      <c r="AO67" s="663"/>
      <c r="AP67" s="560"/>
    </row>
    <row r="68" spans="1:42" s="375" customFormat="1" ht="18.75" hidden="1" customHeight="1" thickBot="1" x14ac:dyDescent="0.25">
      <c r="A68" s="361"/>
      <c r="B68" s="404" t="s">
        <v>572</v>
      </c>
      <c r="C68" s="363">
        <v>85132</v>
      </c>
      <c r="D68" s="371"/>
      <c r="E68" s="371"/>
      <c r="F68" s="371"/>
      <c r="G68" s="371"/>
      <c r="H68" s="371"/>
      <c r="I68" s="371"/>
      <c r="J68" s="371"/>
      <c r="K68" s="371"/>
      <c r="L68" s="371"/>
      <c r="M68" s="371"/>
      <c r="N68" s="371"/>
      <c r="O68" s="371"/>
      <c r="P68" s="360">
        <v>10070000</v>
      </c>
      <c r="Q68" s="371"/>
      <c r="R68" s="363">
        <v>25</v>
      </c>
      <c r="S68" s="360">
        <f t="shared" si="5"/>
        <v>12587500</v>
      </c>
      <c r="T68" s="360">
        <v>12570000</v>
      </c>
      <c r="U68" s="370">
        <f t="shared" si="12"/>
        <v>0.24826216484607747</v>
      </c>
      <c r="V68" s="371" t="s">
        <v>613</v>
      </c>
      <c r="W68" s="371" t="str">
        <f t="shared" ref="W68:W99" si="13">RIGHT(C68:C68,2)</f>
        <v>32</v>
      </c>
      <c r="X68" s="371" t="str">
        <f t="shared" si="11"/>
        <v>851</v>
      </c>
      <c r="Y68" s="372"/>
      <c r="Z68" s="553">
        <f t="shared" si="6"/>
        <v>-1</v>
      </c>
      <c r="AA68" s="373">
        <v>4900000</v>
      </c>
      <c r="AB68" s="374"/>
      <c r="AC68" s="374"/>
      <c r="AD68" s="388"/>
      <c r="AE68" s="565"/>
      <c r="AF68" s="556"/>
      <c r="AG68" s="682"/>
      <c r="AH68" s="551"/>
      <c r="AI68" s="541"/>
      <c r="AJ68" s="671"/>
      <c r="AK68" s="671"/>
      <c r="AL68" s="663"/>
      <c r="AM68" s="663"/>
      <c r="AN68" s="663"/>
      <c r="AO68" s="663"/>
      <c r="AP68" s="560"/>
    </row>
    <row r="69" spans="1:42" ht="36.75" thickBot="1" x14ac:dyDescent="0.25">
      <c r="A69" s="202"/>
      <c r="B69" s="195" t="s">
        <v>712</v>
      </c>
      <c r="C69" s="119">
        <v>85133</v>
      </c>
      <c r="D69" s="176"/>
      <c r="E69" s="176"/>
      <c r="F69" s="176"/>
      <c r="G69" s="176"/>
      <c r="H69" s="176"/>
      <c r="I69" s="176"/>
      <c r="J69" s="176"/>
      <c r="K69" s="224"/>
      <c r="L69" s="224"/>
      <c r="M69" s="225"/>
      <c r="N69" s="60"/>
      <c r="O69" s="60"/>
      <c r="P69" s="141">
        <v>13770000</v>
      </c>
      <c r="Q69" s="84"/>
      <c r="R69" s="119">
        <v>25</v>
      </c>
      <c r="S69" s="121">
        <f t="shared" si="5"/>
        <v>17212500</v>
      </c>
      <c r="T69" s="100">
        <v>17170000</v>
      </c>
      <c r="U69" s="137">
        <f t="shared" si="12"/>
        <v>0.24691358024691357</v>
      </c>
      <c r="W69" s="176" t="str">
        <f t="shared" si="13"/>
        <v>33</v>
      </c>
      <c r="X69" s="176" t="str">
        <f t="shared" si="11"/>
        <v>851</v>
      </c>
      <c r="Y69" s="144">
        <v>60000000</v>
      </c>
      <c r="Z69" s="553">
        <f t="shared" ref="Z69:Z132" si="14">(Y69-S69)/S69</f>
        <v>2.4858387799564272</v>
      </c>
      <c r="AA69" s="143">
        <v>6000000</v>
      </c>
      <c r="AB69" s="283"/>
      <c r="AC69" s="283"/>
      <c r="AD69" s="208"/>
      <c r="AE69" s="547" t="s">
        <v>775</v>
      </c>
      <c r="AF69" s="556"/>
      <c r="AG69" s="682"/>
      <c r="AH69" s="680">
        <v>0</v>
      </c>
      <c r="AI69" s="684" t="s">
        <v>763</v>
      </c>
      <c r="AJ69" s="671"/>
      <c r="AK69" s="671"/>
      <c r="AL69" s="663"/>
      <c r="AM69" s="663"/>
      <c r="AN69" s="663"/>
      <c r="AO69" s="663"/>
      <c r="AP69" s="559"/>
    </row>
    <row r="70" spans="1:42" ht="36.75" thickBot="1" x14ac:dyDescent="0.25">
      <c r="A70" s="202"/>
      <c r="B70" s="195" t="s">
        <v>677</v>
      </c>
      <c r="C70" s="119">
        <v>85141</v>
      </c>
      <c r="D70" s="176"/>
      <c r="E70" s="176"/>
      <c r="F70" s="176"/>
      <c r="G70" s="176"/>
      <c r="H70" s="176"/>
      <c r="I70" s="176"/>
      <c r="J70" s="176"/>
      <c r="K70" s="224"/>
      <c r="L70" s="224"/>
      <c r="M70" s="225"/>
      <c r="N70" s="60"/>
      <c r="O70" s="60"/>
      <c r="P70" s="141">
        <v>18770000</v>
      </c>
      <c r="Q70" s="84"/>
      <c r="R70" s="119">
        <v>25</v>
      </c>
      <c r="S70" s="121">
        <f t="shared" si="5"/>
        <v>23462500</v>
      </c>
      <c r="T70" s="100">
        <v>24670000</v>
      </c>
      <c r="U70" s="137">
        <f t="shared" si="12"/>
        <v>0.31433137986148108</v>
      </c>
      <c r="W70" s="176" t="str">
        <f t="shared" si="13"/>
        <v>41</v>
      </c>
      <c r="X70" s="176" t="str">
        <f t="shared" si="11"/>
        <v>851</v>
      </c>
      <c r="Y70" s="144">
        <v>80000000</v>
      </c>
      <c r="Z70" s="553">
        <f t="shared" si="14"/>
        <v>2.4096963239211506</v>
      </c>
      <c r="AA70" s="143">
        <v>7200000</v>
      </c>
      <c r="AB70" s="283"/>
      <c r="AC70" s="283">
        <v>250</v>
      </c>
      <c r="AD70" s="208"/>
      <c r="AE70" s="603" t="s">
        <v>817</v>
      </c>
      <c r="AF70" s="556"/>
      <c r="AG70" s="682"/>
      <c r="AH70" s="678"/>
      <c r="AI70" s="682"/>
      <c r="AJ70" s="671"/>
      <c r="AK70" s="671"/>
      <c r="AL70" s="663"/>
      <c r="AM70" s="663"/>
      <c r="AN70" s="663"/>
      <c r="AO70" s="663"/>
      <c r="AP70" s="559"/>
    </row>
    <row r="71" spans="1:42" ht="36.75" thickBot="1" x14ac:dyDescent="0.25">
      <c r="A71" s="202"/>
      <c r="B71" s="209" t="s">
        <v>678</v>
      </c>
      <c r="C71" s="181">
        <v>85144</v>
      </c>
      <c r="D71" s="197"/>
      <c r="E71" s="197"/>
      <c r="F71" s="197"/>
      <c r="G71" s="197"/>
      <c r="H71" s="197"/>
      <c r="I71" s="197"/>
      <c r="J71" s="197"/>
      <c r="K71" s="230"/>
      <c r="L71" s="230"/>
      <c r="M71" s="231"/>
      <c r="N71" s="184"/>
      <c r="O71" s="184"/>
      <c r="P71" s="186">
        <v>30870000</v>
      </c>
      <c r="Q71" s="187"/>
      <c r="R71" s="181">
        <v>25</v>
      </c>
      <c r="S71" s="188">
        <f t="shared" si="5"/>
        <v>38587500</v>
      </c>
      <c r="T71" s="189">
        <v>41670000</v>
      </c>
      <c r="U71" s="190">
        <f t="shared" si="12"/>
        <v>0.3498542274052478</v>
      </c>
      <c r="V71" s="191"/>
      <c r="W71" s="191" t="str">
        <f t="shared" si="13"/>
        <v>44</v>
      </c>
      <c r="X71" s="191" t="str">
        <f t="shared" si="11"/>
        <v>851</v>
      </c>
      <c r="Y71" s="347">
        <v>120000000</v>
      </c>
      <c r="Z71" s="553">
        <f t="shared" si="14"/>
        <v>2.1098153547133141</v>
      </c>
      <c r="AA71" s="201">
        <v>9600000</v>
      </c>
      <c r="AB71" s="284"/>
      <c r="AC71" s="284">
        <v>400</v>
      </c>
      <c r="AD71" s="210"/>
      <c r="AE71" s="603" t="s">
        <v>817</v>
      </c>
      <c r="AF71" s="556"/>
      <c r="AG71" s="683"/>
      <c r="AH71" s="679"/>
      <c r="AI71" s="683"/>
      <c r="AJ71" s="672"/>
      <c r="AK71" s="672"/>
      <c r="AL71" s="664"/>
      <c r="AM71" s="664"/>
      <c r="AN71" s="664"/>
      <c r="AO71" s="664"/>
      <c r="AP71" s="559"/>
    </row>
    <row r="72" spans="1:42" s="375" customFormat="1" ht="18.75" hidden="1" thickBot="1" x14ac:dyDescent="0.25">
      <c r="A72" s="361"/>
      <c r="B72" s="402" t="s">
        <v>96</v>
      </c>
      <c r="C72" s="376">
        <v>81811</v>
      </c>
      <c r="D72" s="403">
        <v>-1</v>
      </c>
      <c r="E72" s="378"/>
      <c r="F72" s="378"/>
      <c r="G72" s="378"/>
      <c r="H72" s="378"/>
      <c r="I72" s="378"/>
      <c r="J72" s="378"/>
      <c r="K72" s="379">
        <v>3170000</v>
      </c>
      <c r="L72" s="379">
        <v>3170000</v>
      </c>
      <c r="M72" s="380">
        <v>0</v>
      </c>
      <c r="N72" s="381">
        <v>10</v>
      </c>
      <c r="O72" s="382">
        <f t="shared" si="0"/>
        <v>3487000</v>
      </c>
      <c r="P72" s="382">
        <v>3470000</v>
      </c>
      <c r="Q72" s="383">
        <f t="shared" ref="Q72:Q165" si="15">(P72-L72)/L72</f>
        <v>9.4637223974763401E-2</v>
      </c>
      <c r="R72" s="376">
        <v>55</v>
      </c>
      <c r="S72" s="382">
        <f t="shared" si="5"/>
        <v>5378500</v>
      </c>
      <c r="T72" s="382">
        <v>5370000</v>
      </c>
      <c r="U72" s="384">
        <f t="shared" si="12"/>
        <v>0.54755043227665701</v>
      </c>
      <c r="V72" s="377" t="s">
        <v>613</v>
      </c>
      <c r="W72" s="377" t="str">
        <f t="shared" si="13"/>
        <v>11</v>
      </c>
      <c r="X72" s="377" t="str">
        <f t="shared" si="11"/>
        <v>818</v>
      </c>
      <c r="Y72" s="350">
        <v>1800</v>
      </c>
      <c r="Z72" s="553">
        <f t="shared" si="14"/>
        <v>-0.99966533420098536</v>
      </c>
      <c r="AA72" s="385">
        <v>2300000</v>
      </c>
      <c r="AB72" s="386"/>
      <c r="AC72" s="386"/>
      <c r="AD72" s="674" t="s">
        <v>587</v>
      </c>
      <c r="AE72" s="566"/>
      <c r="AF72" s="567"/>
      <c r="AG72" s="568"/>
      <c r="AH72" s="569"/>
      <c r="AI72" s="568"/>
      <c r="AJ72" s="570"/>
      <c r="AK72" s="570"/>
      <c r="AL72" s="571"/>
      <c r="AM72" s="571"/>
      <c r="AN72" s="571"/>
      <c r="AO72" s="571"/>
      <c r="AP72" s="572"/>
    </row>
    <row r="73" spans="1:42" ht="18.75" thickBot="1" x14ac:dyDescent="0.25">
      <c r="A73" s="202"/>
      <c r="B73" s="195" t="s">
        <v>651</v>
      </c>
      <c r="C73" s="119">
        <v>81812</v>
      </c>
      <c r="D73" s="125">
        <v>-1</v>
      </c>
      <c r="E73" s="177"/>
      <c r="F73" s="177"/>
      <c r="G73" s="177"/>
      <c r="H73" s="177"/>
      <c r="I73" s="177"/>
      <c r="J73" s="177"/>
      <c r="K73" s="224">
        <v>4570000</v>
      </c>
      <c r="L73" s="224">
        <v>5070000</v>
      </c>
      <c r="M73" s="225">
        <v>0.10940919037199125</v>
      </c>
      <c r="N73" s="60">
        <v>20</v>
      </c>
      <c r="O73" s="61">
        <f t="shared" si="0"/>
        <v>6084000</v>
      </c>
      <c r="P73" s="141">
        <v>6070000</v>
      </c>
      <c r="Q73" s="84">
        <f t="shared" si="15"/>
        <v>0.19723865877712032</v>
      </c>
      <c r="R73" s="119">
        <v>25</v>
      </c>
      <c r="S73" s="121">
        <f t="shared" si="5"/>
        <v>7587500</v>
      </c>
      <c r="T73" s="100">
        <v>10700000</v>
      </c>
      <c r="U73" s="137">
        <f t="shared" si="12"/>
        <v>0.76276771004942334</v>
      </c>
      <c r="W73" s="176" t="str">
        <f t="shared" si="13"/>
        <v>12</v>
      </c>
      <c r="X73" s="176" t="str">
        <f t="shared" si="11"/>
        <v>818</v>
      </c>
      <c r="Y73" s="144">
        <v>35000000</v>
      </c>
      <c r="Z73" s="553">
        <f t="shared" si="14"/>
        <v>3.6128500823723231</v>
      </c>
      <c r="AA73" s="143">
        <v>3500000</v>
      </c>
      <c r="AB73" s="283"/>
      <c r="AC73" s="283"/>
      <c r="AD73" s="675"/>
      <c r="AE73" s="582" t="s">
        <v>734</v>
      </c>
      <c r="AF73" s="583"/>
      <c r="AG73" s="681" t="s">
        <v>827</v>
      </c>
      <c r="AH73" s="677">
        <v>50</v>
      </c>
      <c r="AI73" s="681" t="s">
        <v>763</v>
      </c>
      <c r="AJ73" s="670"/>
      <c r="AK73" s="670"/>
      <c r="AL73" s="662"/>
      <c r="AM73" s="662"/>
      <c r="AN73" s="662" t="s">
        <v>840</v>
      </c>
      <c r="AO73" s="662">
        <v>300</v>
      </c>
      <c r="AP73" s="581"/>
    </row>
    <row r="74" spans="1:42" ht="18.75" thickBot="1" x14ac:dyDescent="0.25">
      <c r="A74" s="202"/>
      <c r="B74" s="195" t="s">
        <v>98</v>
      </c>
      <c r="C74" s="119">
        <v>81813</v>
      </c>
      <c r="D74" s="125">
        <v>-1</v>
      </c>
      <c r="E74" s="177"/>
      <c r="F74" s="177"/>
      <c r="G74" s="177"/>
      <c r="H74" s="177"/>
      <c r="I74" s="177"/>
      <c r="J74" s="177"/>
      <c r="K74" s="224">
        <v>6870000</v>
      </c>
      <c r="L74" s="224">
        <v>7570000</v>
      </c>
      <c r="M74" s="225">
        <v>0.10189228529839883</v>
      </c>
      <c r="N74" s="60">
        <v>30</v>
      </c>
      <c r="O74" s="61">
        <f t="shared" si="0"/>
        <v>9841000</v>
      </c>
      <c r="P74" s="141">
        <v>9870000</v>
      </c>
      <c r="Q74" s="84">
        <f t="shared" si="15"/>
        <v>0.3038309114927345</v>
      </c>
      <c r="R74" s="119">
        <v>25</v>
      </c>
      <c r="S74" s="121">
        <f t="shared" si="5"/>
        <v>12337500</v>
      </c>
      <c r="T74" s="100">
        <v>29700000</v>
      </c>
      <c r="U74" s="137">
        <f t="shared" si="12"/>
        <v>2.0091185410334345</v>
      </c>
      <c r="W74" s="176" t="str">
        <f t="shared" si="13"/>
        <v>13</v>
      </c>
      <c r="X74" s="176" t="str">
        <f t="shared" si="11"/>
        <v>818</v>
      </c>
      <c r="Y74" s="144">
        <v>50000000</v>
      </c>
      <c r="Z74" s="553">
        <f t="shared" si="14"/>
        <v>3.0526849037487334</v>
      </c>
      <c r="AA74" s="143">
        <v>4700000</v>
      </c>
      <c r="AB74" s="283"/>
      <c r="AC74" s="283"/>
      <c r="AD74" s="675"/>
      <c r="AE74" s="547" t="s">
        <v>775</v>
      </c>
      <c r="AF74" s="555"/>
      <c r="AG74" s="682"/>
      <c r="AH74" s="678"/>
      <c r="AI74" s="682"/>
      <c r="AJ74" s="671"/>
      <c r="AK74" s="671"/>
      <c r="AL74" s="663"/>
      <c r="AM74" s="663"/>
      <c r="AN74" s="663"/>
      <c r="AO74" s="663"/>
      <c r="AP74" s="559"/>
    </row>
    <row r="75" spans="1:42" ht="18.75" thickBot="1" x14ac:dyDescent="0.25">
      <c r="A75" s="202"/>
      <c r="B75" s="195" t="s">
        <v>99</v>
      </c>
      <c r="C75" s="119">
        <v>81841</v>
      </c>
      <c r="D75" s="125">
        <v>-1</v>
      </c>
      <c r="E75" s="177"/>
      <c r="F75" s="177"/>
      <c r="G75" s="177"/>
      <c r="H75" s="177"/>
      <c r="I75" s="177"/>
      <c r="J75" s="177"/>
      <c r="K75" s="224">
        <v>9870000</v>
      </c>
      <c r="L75" s="224">
        <v>11870000</v>
      </c>
      <c r="M75" s="225">
        <v>0.20263424518743667</v>
      </c>
      <c r="N75" s="60">
        <v>40</v>
      </c>
      <c r="O75" s="61">
        <f t="shared" si="0"/>
        <v>16618000</v>
      </c>
      <c r="P75" s="141">
        <v>16670000</v>
      </c>
      <c r="Q75" s="84">
        <f t="shared" si="15"/>
        <v>0.40438079191238419</v>
      </c>
      <c r="R75" s="119">
        <v>25</v>
      </c>
      <c r="S75" s="121">
        <f t="shared" si="5"/>
        <v>20837500</v>
      </c>
      <c r="T75" s="100">
        <v>68000000</v>
      </c>
      <c r="U75" s="137">
        <f t="shared" si="12"/>
        <v>3.0791841631673664</v>
      </c>
      <c r="W75" s="176" t="str">
        <f t="shared" si="13"/>
        <v>41</v>
      </c>
      <c r="X75" s="176" t="str">
        <f t="shared" si="11"/>
        <v>818</v>
      </c>
      <c r="Y75" s="144">
        <v>65000000</v>
      </c>
      <c r="Z75" s="553">
        <f t="shared" si="14"/>
        <v>2.1193761247750449</v>
      </c>
      <c r="AA75" s="143">
        <v>5200000</v>
      </c>
      <c r="AB75" s="283"/>
      <c r="AC75" s="283">
        <v>250</v>
      </c>
      <c r="AD75" s="675"/>
      <c r="AE75" s="547" t="s">
        <v>817</v>
      </c>
      <c r="AF75" s="555"/>
      <c r="AG75" s="682"/>
      <c r="AH75" s="678"/>
      <c r="AI75" s="682"/>
      <c r="AJ75" s="671"/>
      <c r="AK75" s="671"/>
      <c r="AL75" s="663"/>
      <c r="AM75" s="663"/>
      <c r="AN75" s="663"/>
      <c r="AO75" s="663"/>
      <c r="AP75" s="559"/>
    </row>
    <row r="76" spans="1:42" ht="18.75" thickBot="1" x14ac:dyDescent="0.25">
      <c r="A76" s="202"/>
      <c r="B76" s="209" t="s">
        <v>100</v>
      </c>
      <c r="C76" s="181">
        <v>81844</v>
      </c>
      <c r="D76" s="196">
        <v>-1</v>
      </c>
      <c r="E76" s="183"/>
      <c r="F76" s="183"/>
      <c r="G76" s="183"/>
      <c r="H76" s="183"/>
      <c r="I76" s="183"/>
      <c r="J76" s="183"/>
      <c r="K76" s="230">
        <v>20700000</v>
      </c>
      <c r="L76" s="230">
        <v>24870000</v>
      </c>
      <c r="M76" s="231">
        <v>0.20144927536231885</v>
      </c>
      <c r="N76" s="184">
        <v>25</v>
      </c>
      <c r="O76" s="185">
        <f t="shared" si="0"/>
        <v>31087500</v>
      </c>
      <c r="P76" s="186">
        <v>30870000</v>
      </c>
      <c r="Q76" s="187">
        <f t="shared" si="15"/>
        <v>0.24125452352231605</v>
      </c>
      <c r="R76" s="181">
        <v>25</v>
      </c>
      <c r="S76" s="188">
        <f t="shared" si="5"/>
        <v>38587500</v>
      </c>
      <c r="T76" s="189">
        <v>123000000</v>
      </c>
      <c r="U76" s="190">
        <f t="shared" si="12"/>
        <v>2.9844509232264333</v>
      </c>
      <c r="V76" s="191"/>
      <c r="W76" s="191" t="str">
        <f t="shared" si="13"/>
        <v>44</v>
      </c>
      <c r="X76" s="191" t="str">
        <f t="shared" si="11"/>
        <v>818</v>
      </c>
      <c r="Y76" s="347">
        <v>80000000</v>
      </c>
      <c r="Z76" s="553">
        <f t="shared" si="14"/>
        <v>1.0732102364755427</v>
      </c>
      <c r="AA76" s="201">
        <v>7800000</v>
      </c>
      <c r="AB76" s="284"/>
      <c r="AC76" s="284">
        <v>400</v>
      </c>
      <c r="AD76" s="676"/>
      <c r="AE76" s="547" t="s">
        <v>817</v>
      </c>
      <c r="AF76" s="555"/>
      <c r="AG76" s="683"/>
      <c r="AH76" s="679"/>
      <c r="AI76" s="683"/>
      <c r="AJ76" s="672"/>
      <c r="AK76" s="672"/>
      <c r="AL76" s="664"/>
      <c r="AM76" s="664"/>
      <c r="AN76" s="664"/>
      <c r="AO76" s="664"/>
      <c r="AP76" s="559"/>
    </row>
    <row r="77" spans="1:42" s="375" customFormat="1" ht="18.75" hidden="1" thickBot="1" x14ac:dyDescent="0.25">
      <c r="A77" s="361"/>
      <c r="B77" s="402" t="s">
        <v>101</v>
      </c>
      <c r="C77" s="376">
        <v>81931</v>
      </c>
      <c r="D77" s="403">
        <v>-1</v>
      </c>
      <c r="E77" s="378"/>
      <c r="F77" s="378"/>
      <c r="G77" s="378"/>
      <c r="H77" s="378"/>
      <c r="I77" s="378"/>
      <c r="J77" s="378"/>
      <c r="K77" s="379">
        <v>5470000</v>
      </c>
      <c r="L77" s="379">
        <v>6270000</v>
      </c>
      <c r="M77" s="380">
        <v>0.14625228519195613</v>
      </c>
      <c r="N77" s="381">
        <v>10</v>
      </c>
      <c r="O77" s="382">
        <f t="shared" si="0"/>
        <v>6897000</v>
      </c>
      <c r="P77" s="382">
        <v>6870000</v>
      </c>
      <c r="Q77" s="383">
        <f t="shared" si="15"/>
        <v>9.569377990430622E-2</v>
      </c>
      <c r="R77" s="376">
        <v>25</v>
      </c>
      <c r="S77" s="382">
        <f t="shared" si="5"/>
        <v>8587500</v>
      </c>
      <c r="T77" s="382">
        <v>8570000</v>
      </c>
      <c r="U77" s="384">
        <f t="shared" si="12"/>
        <v>0.24745269286754004</v>
      </c>
      <c r="V77" s="377" t="s">
        <v>613</v>
      </c>
      <c r="W77" s="377" t="str">
        <f t="shared" si="13"/>
        <v>31</v>
      </c>
      <c r="X77" s="377" t="str">
        <f t="shared" si="11"/>
        <v>819</v>
      </c>
      <c r="Y77" s="350">
        <v>1800</v>
      </c>
      <c r="Z77" s="553">
        <f t="shared" si="14"/>
        <v>-0.99979039301310046</v>
      </c>
      <c r="AA77" s="385">
        <v>1800000</v>
      </c>
      <c r="AB77" s="386"/>
      <c r="AC77" s="386"/>
      <c r="AD77" s="674" t="s">
        <v>813</v>
      </c>
      <c r="AE77" s="566"/>
      <c r="AF77" s="567"/>
      <c r="AG77" s="568"/>
      <c r="AH77" s="569"/>
      <c r="AI77" s="568"/>
      <c r="AJ77" s="570"/>
      <c r="AK77" s="570"/>
      <c r="AL77" s="571"/>
      <c r="AM77" s="571"/>
      <c r="AN77" s="571"/>
      <c r="AO77" s="571"/>
      <c r="AP77" s="572"/>
    </row>
    <row r="78" spans="1:42" ht="198.75" thickBot="1" x14ac:dyDescent="0.25">
      <c r="A78" s="202"/>
      <c r="B78" s="195" t="s">
        <v>650</v>
      </c>
      <c r="C78" s="119">
        <v>81932</v>
      </c>
      <c r="D78" s="126">
        <v>-1</v>
      </c>
      <c r="E78" s="178"/>
      <c r="F78" s="178"/>
      <c r="G78" s="178"/>
      <c r="H78" s="178"/>
      <c r="I78" s="178"/>
      <c r="J78" s="178"/>
      <c r="K78" s="224">
        <v>7870000</v>
      </c>
      <c r="L78" s="224">
        <v>9070000</v>
      </c>
      <c r="M78" s="225">
        <v>0.15247776365946633</v>
      </c>
      <c r="N78" s="60">
        <v>25</v>
      </c>
      <c r="O78" s="61">
        <f t="shared" si="0"/>
        <v>11337500</v>
      </c>
      <c r="P78" s="141">
        <v>10870000</v>
      </c>
      <c r="Q78" s="84">
        <f t="shared" si="15"/>
        <v>0.19845644983461963</v>
      </c>
      <c r="R78" s="119">
        <v>25</v>
      </c>
      <c r="S78" s="121">
        <f t="shared" si="5"/>
        <v>13587500</v>
      </c>
      <c r="T78" s="100">
        <v>13570000</v>
      </c>
      <c r="U78" s="137">
        <f t="shared" si="12"/>
        <v>0.24839006439742412</v>
      </c>
      <c r="W78" s="176" t="str">
        <f t="shared" si="13"/>
        <v>32</v>
      </c>
      <c r="X78" s="176" t="str">
        <f t="shared" si="11"/>
        <v>819</v>
      </c>
      <c r="Y78" s="144">
        <v>27000000</v>
      </c>
      <c r="Z78" s="553">
        <f t="shared" si="14"/>
        <v>0.98712051517939281</v>
      </c>
      <c r="AA78" s="143">
        <v>2700000</v>
      </c>
      <c r="AB78" s="283"/>
      <c r="AC78" s="283"/>
      <c r="AD78" s="675"/>
      <c r="AE78" s="582" t="s">
        <v>734</v>
      </c>
      <c r="AF78" s="583"/>
      <c r="AG78" s="574" t="s">
        <v>765</v>
      </c>
      <c r="AH78" s="677" t="s">
        <v>766</v>
      </c>
      <c r="AI78" s="574" t="s">
        <v>767</v>
      </c>
      <c r="AJ78" s="670">
        <v>50</v>
      </c>
      <c r="AK78" s="670">
        <v>300</v>
      </c>
      <c r="AL78" s="662">
        <v>150</v>
      </c>
      <c r="AM78" s="662" t="s">
        <v>849</v>
      </c>
      <c r="AN78" s="662" t="s">
        <v>840</v>
      </c>
      <c r="AO78" s="662">
        <v>300</v>
      </c>
      <c r="AP78" s="581">
        <v>10000000</v>
      </c>
    </row>
    <row r="79" spans="1:42" ht="18.75" thickBot="1" x14ac:dyDescent="0.25">
      <c r="A79" s="202"/>
      <c r="B79" s="195" t="s">
        <v>103</v>
      </c>
      <c r="C79" s="119">
        <v>81933</v>
      </c>
      <c r="D79" s="125">
        <v>-1</v>
      </c>
      <c r="E79" s="177"/>
      <c r="F79" s="177"/>
      <c r="G79" s="177"/>
      <c r="H79" s="177"/>
      <c r="I79" s="177"/>
      <c r="J79" s="177"/>
      <c r="K79" s="224">
        <v>10470000</v>
      </c>
      <c r="L79" s="224">
        <v>12070000</v>
      </c>
      <c r="M79" s="225">
        <v>0.15281757402101243</v>
      </c>
      <c r="N79" s="60">
        <v>30</v>
      </c>
      <c r="O79" s="61">
        <f t="shared" si="0"/>
        <v>15691000</v>
      </c>
      <c r="P79" s="141">
        <v>15700000</v>
      </c>
      <c r="Q79" s="84">
        <f t="shared" si="15"/>
        <v>0.30074565037282519</v>
      </c>
      <c r="R79" s="119">
        <v>25</v>
      </c>
      <c r="S79" s="121">
        <f t="shared" si="5"/>
        <v>19625000</v>
      </c>
      <c r="T79" s="100">
        <v>19770000</v>
      </c>
      <c r="U79" s="137">
        <f t="shared" si="12"/>
        <v>0.25923566878980892</v>
      </c>
      <c r="W79" s="176" t="str">
        <f t="shared" si="13"/>
        <v>33</v>
      </c>
      <c r="X79" s="176" t="str">
        <f t="shared" si="11"/>
        <v>819</v>
      </c>
      <c r="Y79" s="144">
        <v>40000000</v>
      </c>
      <c r="Z79" s="553">
        <f t="shared" si="14"/>
        <v>1.0382165605095541</v>
      </c>
      <c r="AA79" s="143">
        <v>4050000</v>
      </c>
      <c r="AB79" s="283"/>
      <c r="AC79" s="283"/>
      <c r="AD79" s="675"/>
      <c r="AE79" s="547" t="s">
        <v>775</v>
      </c>
      <c r="AF79" s="555"/>
      <c r="AG79" s="684" t="s">
        <v>827</v>
      </c>
      <c r="AH79" s="678"/>
      <c r="AI79" s="684" t="s">
        <v>763</v>
      </c>
      <c r="AJ79" s="671"/>
      <c r="AK79" s="671"/>
      <c r="AL79" s="663"/>
      <c r="AM79" s="663"/>
      <c r="AN79" s="663"/>
      <c r="AO79" s="663"/>
      <c r="AP79" s="559"/>
    </row>
    <row r="80" spans="1:42" ht="18.75" thickBot="1" x14ac:dyDescent="0.25">
      <c r="A80" s="202"/>
      <c r="B80" s="195" t="s">
        <v>104</v>
      </c>
      <c r="C80" s="119">
        <v>81941</v>
      </c>
      <c r="D80" s="125">
        <v>-1</v>
      </c>
      <c r="E80" s="177"/>
      <c r="F80" s="177"/>
      <c r="G80" s="177"/>
      <c r="H80" s="177"/>
      <c r="I80" s="177"/>
      <c r="J80" s="177"/>
      <c r="K80" s="224">
        <v>11670000</v>
      </c>
      <c r="L80" s="224">
        <v>14070000</v>
      </c>
      <c r="M80" s="225">
        <v>0.20565552699228792</v>
      </c>
      <c r="N80" s="60">
        <v>40</v>
      </c>
      <c r="O80" s="61">
        <f t="shared" si="0"/>
        <v>19698000</v>
      </c>
      <c r="P80" s="141">
        <v>19700000</v>
      </c>
      <c r="Q80" s="84">
        <f t="shared" si="15"/>
        <v>0.40014214641080315</v>
      </c>
      <c r="R80" s="119">
        <v>25</v>
      </c>
      <c r="S80" s="121">
        <f t="shared" si="5"/>
        <v>24625000</v>
      </c>
      <c r="T80" s="100">
        <v>24670000</v>
      </c>
      <c r="U80" s="137">
        <f t="shared" si="12"/>
        <v>0.25228426395939085</v>
      </c>
      <c r="W80" s="176" t="str">
        <f t="shared" si="13"/>
        <v>41</v>
      </c>
      <c r="X80" s="176" t="str">
        <f t="shared" si="11"/>
        <v>819</v>
      </c>
      <c r="Y80" s="144">
        <v>80000000</v>
      </c>
      <c r="Z80" s="553">
        <f t="shared" si="14"/>
        <v>2.248730964467005</v>
      </c>
      <c r="AA80" s="143">
        <v>7900000</v>
      </c>
      <c r="AB80" s="283"/>
      <c r="AC80" s="283">
        <v>300</v>
      </c>
      <c r="AD80" s="675"/>
      <c r="AE80" s="547" t="s">
        <v>817</v>
      </c>
      <c r="AF80" s="555"/>
      <c r="AG80" s="682"/>
      <c r="AH80" s="678"/>
      <c r="AI80" s="682"/>
      <c r="AJ80" s="671"/>
      <c r="AK80" s="671"/>
      <c r="AL80" s="663"/>
      <c r="AM80" s="663"/>
      <c r="AN80" s="663"/>
      <c r="AO80" s="663"/>
      <c r="AP80" s="559"/>
    </row>
    <row r="81" spans="1:42" ht="18.75" thickBot="1" x14ac:dyDescent="0.25">
      <c r="A81" s="202"/>
      <c r="B81" s="209" t="s">
        <v>105</v>
      </c>
      <c r="C81" s="181">
        <v>81944</v>
      </c>
      <c r="D81" s="196">
        <v>-1</v>
      </c>
      <c r="E81" s="183"/>
      <c r="F81" s="183"/>
      <c r="G81" s="183"/>
      <c r="H81" s="183"/>
      <c r="I81" s="183"/>
      <c r="J81" s="183"/>
      <c r="K81" s="230">
        <v>20700000</v>
      </c>
      <c r="L81" s="230">
        <v>24870000</v>
      </c>
      <c r="M81" s="231">
        <v>0.20144927536231885</v>
      </c>
      <c r="N81" s="184">
        <v>25</v>
      </c>
      <c r="O81" s="185">
        <f t="shared" si="0"/>
        <v>31087500</v>
      </c>
      <c r="P81" s="186">
        <v>30870000</v>
      </c>
      <c r="Q81" s="187">
        <f t="shared" si="15"/>
        <v>0.24125452352231605</v>
      </c>
      <c r="R81" s="181">
        <v>25</v>
      </c>
      <c r="S81" s="188">
        <f t="shared" si="5"/>
        <v>38587500</v>
      </c>
      <c r="T81" s="189">
        <v>38570000</v>
      </c>
      <c r="U81" s="190">
        <f t="shared" si="12"/>
        <v>0.24943310657596371</v>
      </c>
      <c r="V81" s="191"/>
      <c r="W81" s="191" t="str">
        <f t="shared" si="13"/>
        <v>44</v>
      </c>
      <c r="X81" s="191" t="str">
        <f t="shared" si="11"/>
        <v>819</v>
      </c>
      <c r="Y81" s="347">
        <v>100000000</v>
      </c>
      <c r="Z81" s="553">
        <f t="shared" si="14"/>
        <v>1.5915127955944282</v>
      </c>
      <c r="AA81" s="201">
        <v>10100000</v>
      </c>
      <c r="AB81" s="284"/>
      <c r="AC81" s="284">
        <v>400</v>
      </c>
      <c r="AD81" s="676"/>
      <c r="AE81" s="547" t="s">
        <v>817</v>
      </c>
      <c r="AF81" s="555"/>
      <c r="AG81" s="683"/>
      <c r="AH81" s="679"/>
      <c r="AI81" s="683"/>
      <c r="AJ81" s="672"/>
      <c r="AK81" s="672"/>
      <c r="AL81" s="664"/>
      <c r="AM81" s="664"/>
      <c r="AN81" s="664"/>
      <c r="AO81" s="664"/>
      <c r="AP81" s="559">
        <v>45000000</v>
      </c>
    </row>
    <row r="82" spans="1:42" s="375" customFormat="1" ht="18.75" hidden="1" thickBot="1" x14ac:dyDescent="0.25">
      <c r="A82" s="361"/>
      <c r="B82" s="402" t="s">
        <v>106</v>
      </c>
      <c r="C82" s="376">
        <v>82011</v>
      </c>
      <c r="D82" s="403">
        <v>-1</v>
      </c>
      <c r="E82" s="378"/>
      <c r="F82" s="378"/>
      <c r="G82" s="378"/>
      <c r="H82" s="378"/>
      <c r="I82" s="378"/>
      <c r="J82" s="378"/>
      <c r="K82" s="379">
        <v>4570000</v>
      </c>
      <c r="L82" s="379">
        <v>4570000</v>
      </c>
      <c r="M82" s="380">
        <v>0</v>
      </c>
      <c r="N82" s="381">
        <v>10</v>
      </c>
      <c r="O82" s="382">
        <f t="shared" si="0"/>
        <v>5027000</v>
      </c>
      <c r="P82" s="382">
        <v>5070000</v>
      </c>
      <c r="Q82" s="383">
        <f t="shared" si="15"/>
        <v>0.10940919037199125</v>
      </c>
      <c r="R82" s="376">
        <v>55</v>
      </c>
      <c r="S82" s="382">
        <f t="shared" si="5"/>
        <v>7858500</v>
      </c>
      <c r="T82" s="382">
        <v>5170000</v>
      </c>
      <c r="U82" s="384">
        <f t="shared" si="12"/>
        <v>1.9723865877712032E-2</v>
      </c>
      <c r="V82" s="377" t="s">
        <v>613</v>
      </c>
      <c r="W82" s="377" t="str">
        <f t="shared" si="13"/>
        <v>11</v>
      </c>
      <c r="X82" s="377" t="str">
        <f t="shared" si="11"/>
        <v>820</v>
      </c>
      <c r="Y82" s="350">
        <v>1100</v>
      </c>
      <c r="Z82" s="553">
        <f t="shared" si="14"/>
        <v>-0.99986002417764208</v>
      </c>
      <c r="AA82" s="385" t="s">
        <v>610</v>
      </c>
      <c r="AB82" s="386"/>
      <c r="AC82" s="386"/>
      <c r="AD82" s="674" t="s">
        <v>589</v>
      </c>
      <c r="AE82" s="566"/>
      <c r="AF82" s="567"/>
      <c r="AG82" s="568"/>
      <c r="AH82" s="569"/>
      <c r="AI82" s="568"/>
      <c r="AJ82" s="570"/>
      <c r="AK82" s="570"/>
      <c r="AL82" s="571"/>
      <c r="AM82" s="571"/>
      <c r="AN82" s="571"/>
      <c r="AO82" s="571"/>
      <c r="AP82" s="572"/>
    </row>
    <row r="83" spans="1:42" ht="54.75" thickBot="1" x14ac:dyDescent="0.25">
      <c r="A83" s="202"/>
      <c r="B83" s="195" t="s">
        <v>649</v>
      </c>
      <c r="C83" s="119">
        <v>82012</v>
      </c>
      <c r="D83" s="126">
        <v>-1</v>
      </c>
      <c r="E83" s="178"/>
      <c r="F83" s="178"/>
      <c r="G83" s="178"/>
      <c r="H83" s="178"/>
      <c r="I83" s="178"/>
      <c r="J83" s="178"/>
      <c r="K83" s="224">
        <v>6670000</v>
      </c>
      <c r="L83" s="224">
        <v>7370000</v>
      </c>
      <c r="M83" s="225">
        <v>0.10494752623688156</v>
      </c>
      <c r="N83" s="60">
        <v>20</v>
      </c>
      <c r="O83" s="61">
        <f t="shared" si="0"/>
        <v>8844000</v>
      </c>
      <c r="P83" s="141">
        <v>8870000</v>
      </c>
      <c r="Q83" s="84">
        <f t="shared" si="15"/>
        <v>0.20352781546811397</v>
      </c>
      <c r="R83" s="119">
        <v>25</v>
      </c>
      <c r="S83" s="121">
        <f t="shared" si="5"/>
        <v>11087500</v>
      </c>
      <c r="T83" s="100">
        <v>9770000</v>
      </c>
      <c r="U83" s="137">
        <f t="shared" si="12"/>
        <v>0.10146561443066517</v>
      </c>
      <c r="W83" s="176" t="str">
        <f t="shared" si="13"/>
        <v>12</v>
      </c>
      <c r="X83" s="176" t="str">
        <f t="shared" si="11"/>
        <v>820</v>
      </c>
      <c r="Y83" s="144">
        <v>18000000</v>
      </c>
      <c r="Z83" s="553">
        <f t="shared" si="14"/>
        <v>0.62344983089064265</v>
      </c>
      <c r="AA83" s="143">
        <v>1800000</v>
      </c>
      <c r="AB83" s="283"/>
      <c r="AC83" s="283"/>
      <c r="AD83" s="675"/>
      <c r="AE83" s="582" t="s">
        <v>734</v>
      </c>
      <c r="AF83" s="583"/>
      <c r="AG83" s="681" t="s">
        <v>827</v>
      </c>
      <c r="AH83" s="677" t="s">
        <v>740</v>
      </c>
      <c r="AI83" s="574" t="s">
        <v>772</v>
      </c>
      <c r="AJ83" s="670"/>
      <c r="AK83" s="670"/>
      <c r="AL83" s="662"/>
      <c r="AM83" s="662"/>
      <c r="AN83" s="662" t="s">
        <v>840</v>
      </c>
      <c r="AO83" s="662"/>
      <c r="AP83" s="581">
        <v>35000000</v>
      </c>
    </row>
    <row r="84" spans="1:42" ht="18.75" thickBot="1" x14ac:dyDescent="0.25">
      <c r="A84" s="202"/>
      <c r="B84" s="195" t="s">
        <v>108</v>
      </c>
      <c r="C84" s="119">
        <v>82013</v>
      </c>
      <c r="D84" s="125">
        <v>-1</v>
      </c>
      <c r="E84" s="177"/>
      <c r="F84" s="177"/>
      <c r="G84" s="177"/>
      <c r="H84" s="177"/>
      <c r="I84" s="177"/>
      <c r="J84" s="177"/>
      <c r="K84" s="224">
        <v>9070000</v>
      </c>
      <c r="L84" s="224">
        <v>9970000</v>
      </c>
      <c r="M84" s="225">
        <v>9.9228224917309815E-2</v>
      </c>
      <c r="N84" s="60">
        <v>30</v>
      </c>
      <c r="O84" s="61">
        <f t="shared" si="0"/>
        <v>12961000</v>
      </c>
      <c r="P84" s="141">
        <v>12970000</v>
      </c>
      <c r="Q84" s="84">
        <f t="shared" si="15"/>
        <v>0.30090270812437314</v>
      </c>
      <c r="R84" s="119">
        <v>25</v>
      </c>
      <c r="S84" s="121">
        <f t="shared" si="5"/>
        <v>16212500</v>
      </c>
      <c r="T84" s="100">
        <v>14870000</v>
      </c>
      <c r="U84" s="137">
        <f t="shared" si="12"/>
        <v>0.14649190439475712</v>
      </c>
      <c r="W84" s="176" t="str">
        <f t="shared" si="13"/>
        <v>13</v>
      </c>
      <c r="X84" s="176" t="str">
        <f t="shared" si="11"/>
        <v>820</v>
      </c>
      <c r="Y84" s="144">
        <v>35000000</v>
      </c>
      <c r="Z84" s="553">
        <f t="shared" si="14"/>
        <v>1.1588280647648419</v>
      </c>
      <c r="AA84" s="143">
        <v>3400000</v>
      </c>
      <c r="AB84" s="283"/>
      <c r="AC84" s="283"/>
      <c r="AD84" s="675"/>
      <c r="AE84" s="547" t="s">
        <v>775</v>
      </c>
      <c r="AF84" s="555"/>
      <c r="AG84" s="682"/>
      <c r="AH84" s="678"/>
      <c r="AI84" s="684" t="s">
        <v>763</v>
      </c>
      <c r="AJ84" s="671"/>
      <c r="AK84" s="671"/>
      <c r="AL84" s="663"/>
      <c r="AM84" s="663"/>
      <c r="AN84" s="663"/>
      <c r="AO84" s="663"/>
      <c r="AP84" s="559">
        <v>35000000</v>
      </c>
    </row>
    <row r="85" spans="1:42" ht="18.75" thickBot="1" x14ac:dyDescent="0.25">
      <c r="A85" s="202"/>
      <c r="B85" s="195" t="s">
        <v>109</v>
      </c>
      <c r="C85" s="119">
        <v>82041</v>
      </c>
      <c r="D85" s="125">
        <v>-1</v>
      </c>
      <c r="E85" s="177"/>
      <c r="F85" s="177"/>
      <c r="G85" s="177"/>
      <c r="H85" s="177"/>
      <c r="I85" s="177"/>
      <c r="J85" s="177"/>
      <c r="K85" s="224">
        <v>11070000</v>
      </c>
      <c r="L85" s="224">
        <v>13270000</v>
      </c>
      <c r="M85" s="225">
        <v>0.19873532068654021</v>
      </c>
      <c r="N85" s="60">
        <v>40</v>
      </c>
      <c r="O85" s="61">
        <f t="shared" si="0"/>
        <v>18578000</v>
      </c>
      <c r="P85" s="141">
        <v>18770000</v>
      </c>
      <c r="Q85" s="84">
        <f t="shared" si="15"/>
        <v>0.41446872645064053</v>
      </c>
      <c r="R85" s="119">
        <v>25</v>
      </c>
      <c r="S85" s="121">
        <f t="shared" si="5"/>
        <v>23462500</v>
      </c>
      <c r="T85" s="100">
        <v>20870000</v>
      </c>
      <c r="U85" s="137">
        <f t="shared" si="12"/>
        <v>0.11188066062866275</v>
      </c>
      <c r="W85" s="176" t="str">
        <f t="shared" si="13"/>
        <v>41</v>
      </c>
      <c r="X85" s="176" t="str">
        <f t="shared" si="11"/>
        <v>820</v>
      </c>
      <c r="Y85" s="144">
        <v>60000000</v>
      </c>
      <c r="Z85" s="553">
        <f t="shared" si="14"/>
        <v>1.557272242940863</v>
      </c>
      <c r="AA85" s="143">
        <v>5100000</v>
      </c>
      <c r="AB85" s="283"/>
      <c r="AC85" s="283">
        <v>200</v>
      </c>
      <c r="AD85" s="675"/>
      <c r="AE85" s="547" t="s">
        <v>817</v>
      </c>
      <c r="AF85" s="555"/>
      <c r="AG85" s="682"/>
      <c r="AH85" s="678"/>
      <c r="AI85" s="682"/>
      <c r="AJ85" s="671"/>
      <c r="AK85" s="671"/>
      <c r="AL85" s="663"/>
      <c r="AM85" s="663"/>
      <c r="AN85" s="663"/>
      <c r="AO85" s="663"/>
      <c r="AP85" s="559">
        <v>35000000</v>
      </c>
    </row>
    <row r="86" spans="1:42" ht="18.75" thickBot="1" x14ac:dyDescent="0.25">
      <c r="A86" s="202"/>
      <c r="B86" s="209" t="s">
        <v>110</v>
      </c>
      <c r="C86" s="181">
        <v>82044</v>
      </c>
      <c r="D86" s="196">
        <v>-1</v>
      </c>
      <c r="E86" s="183"/>
      <c r="F86" s="183"/>
      <c r="G86" s="183"/>
      <c r="H86" s="183"/>
      <c r="I86" s="183"/>
      <c r="J86" s="183"/>
      <c r="K86" s="230">
        <v>20700000</v>
      </c>
      <c r="L86" s="230">
        <v>24870000</v>
      </c>
      <c r="M86" s="231">
        <v>0.20144927536231885</v>
      </c>
      <c r="N86" s="184">
        <v>25</v>
      </c>
      <c r="O86" s="185">
        <f t="shared" si="0"/>
        <v>31087500</v>
      </c>
      <c r="P86" s="186">
        <v>30870000</v>
      </c>
      <c r="Q86" s="187">
        <f t="shared" si="15"/>
        <v>0.24125452352231605</v>
      </c>
      <c r="R86" s="181">
        <v>25</v>
      </c>
      <c r="S86" s="188">
        <f t="shared" si="5"/>
        <v>38587500</v>
      </c>
      <c r="T86" s="189">
        <v>38570000</v>
      </c>
      <c r="U86" s="190">
        <f t="shared" si="12"/>
        <v>0.24943310657596371</v>
      </c>
      <c r="V86" s="191"/>
      <c r="W86" s="191" t="str">
        <f t="shared" si="13"/>
        <v>44</v>
      </c>
      <c r="X86" s="191" t="str">
        <f t="shared" si="11"/>
        <v>820</v>
      </c>
      <c r="Y86" s="347">
        <v>80000000</v>
      </c>
      <c r="Z86" s="553">
        <f t="shared" si="14"/>
        <v>1.0732102364755427</v>
      </c>
      <c r="AA86" s="201">
        <v>7650000</v>
      </c>
      <c r="AB86" s="284"/>
      <c r="AC86" s="284">
        <v>300</v>
      </c>
      <c r="AD86" s="676"/>
      <c r="AE86" s="547" t="s">
        <v>817</v>
      </c>
      <c r="AF86" s="555"/>
      <c r="AG86" s="683"/>
      <c r="AH86" s="679"/>
      <c r="AI86" s="683"/>
      <c r="AJ86" s="672"/>
      <c r="AK86" s="672"/>
      <c r="AL86" s="664"/>
      <c r="AM86" s="664"/>
      <c r="AN86" s="664"/>
      <c r="AO86" s="664"/>
      <c r="AP86" s="559">
        <v>35000000</v>
      </c>
    </row>
    <row r="87" spans="1:42" s="375" customFormat="1" ht="18.75" hidden="1" thickBot="1" x14ac:dyDescent="0.25">
      <c r="A87" s="361"/>
      <c r="B87" s="402" t="s">
        <v>111</v>
      </c>
      <c r="C87" s="376">
        <v>82111</v>
      </c>
      <c r="D87" s="403">
        <v>-1</v>
      </c>
      <c r="E87" s="378"/>
      <c r="F87" s="378"/>
      <c r="G87" s="378"/>
      <c r="H87" s="378"/>
      <c r="I87" s="378"/>
      <c r="J87" s="378"/>
      <c r="K87" s="379">
        <v>5270000</v>
      </c>
      <c r="L87" s="379">
        <v>5270000</v>
      </c>
      <c r="M87" s="380">
        <v>0</v>
      </c>
      <c r="N87" s="381">
        <v>10</v>
      </c>
      <c r="O87" s="382">
        <f t="shared" si="0"/>
        <v>5797000</v>
      </c>
      <c r="P87" s="382">
        <v>5770000</v>
      </c>
      <c r="Q87" s="383">
        <f t="shared" si="15"/>
        <v>9.4876660341555979E-2</v>
      </c>
      <c r="R87" s="376">
        <v>25</v>
      </c>
      <c r="S87" s="382">
        <f t="shared" si="5"/>
        <v>7212500</v>
      </c>
      <c r="T87" s="382">
        <v>5170000</v>
      </c>
      <c r="U87" s="384">
        <f t="shared" si="12"/>
        <v>-0.10398613518197573</v>
      </c>
      <c r="V87" s="377" t="s">
        <v>613</v>
      </c>
      <c r="W87" s="377" t="str">
        <f t="shared" si="13"/>
        <v>11</v>
      </c>
      <c r="X87" s="377" t="str">
        <f t="shared" si="11"/>
        <v>821</v>
      </c>
      <c r="Y87" s="350">
        <v>1800</v>
      </c>
      <c r="Z87" s="553">
        <f t="shared" si="14"/>
        <v>-0.99975043327556323</v>
      </c>
      <c r="AA87" s="385">
        <v>1800000</v>
      </c>
      <c r="AB87" s="386"/>
      <c r="AC87" s="386"/>
      <c r="AD87" s="674" t="s">
        <v>590</v>
      </c>
      <c r="AE87" s="566"/>
      <c r="AF87" s="567"/>
      <c r="AG87" s="568"/>
      <c r="AH87" s="569"/>
      <c r="AI87" s="568"/>
      <c r="AJ87" s="570"/>
      <c r="AK87" s="570"/>
      <c r="AL87" s="571"/>
      <c r="AM87" s="571"/>
      <c r="AN87" s="571"/>
      <c r="AO87" s="571"/>
      <c r="AP87" s="572"/>
    </row>
    <row r="88" spans="1:42" ht="18.75" thickBot="1" x14ac:dyDescent="0.25">
      <c r="A88" s="202"/>
      <c r="B88" s="195" t="s">
        <v>653</v>
      </c>
      <c r="C88" s="119">
        <v>82112</v>
      </c>
      <c r="D88" s="125">
        <v>-1</v>
      </c>
      <c r="E88" s="177"/>
      <c r="F88" s="177"/>
      <c r="G88" s="177"/>
      <c r="H88" s="177"/>
      <c r="I88" s="177"/>
      <c r="J88" s="177"/>
      <c r="K88" s="224">
        <v>7070000</v>
      </c>
      <c r="L88" s="224">
        <v>7770000</v>
      </c>
      <c r="M88" s="225">
        <v>9.9009900990099015E-2</v>
      </c>
      <c r="N88" s="60">
        <v>20</v>
      </c>
      <c r="O88" s="61">
        <f t="shared" si="0"/>
        <v>9324000</v>
      </c>
      <c r="P88" s="141">
        <v>9370000</v>
      </c>
      <c r="Q88" s="84">
        <f t="shared" si="15"/>
        <v>0.20592020592020591</v>
      </c>
      <c r="R88" s="119">
        <v>25</v>
      </c>
      <c r="S88" s="121">
        <f t="shared" si="5"/>
        <v>11712500</v>
      </c>
      <c r="T88" s="100">
        <v>9770000</v>
      </c>
      <c r="U88" s="137">
        <f t="shared" si="12"/>
        <v>4.2689434364994665E-2</v>
      </c>
      <c r="W88" s="176" t="str">
        <f t="shared" si="13"/>
        <v>12</v>
      </c>
      <c r="X88" s="176" t="str">
        <f t="shared" si="11"/>
        <v>821</v>
      </c>
      <c r="Y88" s="144">
        <v>29000000</v>
      </c>
      <c r="Z88" s="553">
        <f t="shared" si="14"/>
        <v>1.4759871931696904</v>
      </c>
      <c r="AA88" s="143">
        <v>2900000</v>
      </c>
      <c r="AB88" s="283"/>
      <c r="AC88" s="283"/>
      <c r="AD88" s="675"/>
      <c r="AE88" s="582" t="s">
        <v>734</v>
      </c>
      <c r="AF88" s="583"/>
      <c r="AG88" s="681" t="s">
        <v>827</v>
      </c>
      <c r="AH88" s="677">
        <v>-50</v>
      </c>
      <c r="AI88" s="681" t="s">
        <v>763</v>
      </c>
      <c r="AJ88" s="670"/>
      <c r="AK88" s="670"/>
      <c r="AL88" s="662"/>
      <c r="AM88" s="662"/>
      <c r="AN88" s="662" t="s">
        <v>840</v>
      </c>
      <c r="AO88" s="662"/>
      <c r="AP88" s="581">
        <v>35000000</v>
      </c>
    </row>
    <row r="89" spans="1:42" ht="18.75" thickBot="1" x14ac:dyDescent="0.25">
      <c r="A89" s="202"/>
      <c r="B89" s="195" t="s">
        <v>113</v>
      </c>
      <c r="C89" s="119">
        <v>82113</v>
      </c>
      <c r="D89" s="125">
        <v>-1</v>
      </c>
      <c r="E89" s="177"/>
      <c r="F89" s="177"/>
      <c r="G89" s="177"/>
      <c r="H89" s="177"/>
      <c r="I89" s="177"/>
      <c r="J89" s="177"/>
      <c r="K89" s="224">
        <v>9470000</v>
      </c>
      <c r="L89" s="224">
        <v>10470000</v>
      </c>
      <c r="M89" s="225">
        <v>0.10559662090813093</v>
      </c>
      <c r="N89" s="60">
        <v>30</v>
      </c>
      <c r="O89" s="61">
        <f t="shared" si="0"/>
        <v>13611000</v>
      </c>
      <c r="P89" s="141">
        <v>13700000</v>
      </c>
      <c r="Q89" s="84">
        <f t="shared" si="15"/>
        <v>0.30850047755491883</v>
      </c>
      <c r="R89" s="119">
        <v>25</v>
      </c>
      <c r="S89" s="121">
        <f t="shared" si="5"/>
        <v>17125000</v>
      </c>
      <c r="T89" s="100">
        <v>14870000</v>
      </c>
      <c r="U89" s="137">
        <f t="shared" si="12"/>
        <v>8.5401459854014594E-2</v>
      </c>
      <c r="W89" s="176" t="str">
        <f t="shared" si="13"/>
        <v>13</v>
      </c>
      <c r="X89" s="176" t="str">
        <f t="shared" si="11"/>
        <v>821</v>
      </c>
      <c r="Y89" s="144">
        <v>45000000</v>
      </c>
      <c r="Z89" s="553">
        <f t="shared" si="14"/>
        <v>1.6277372262773722</v>
      </c>
      <c r="AA89" s="143">
        <v>4200000</v>
      </c>
      <c r="AB89" s="283"/>
      <c r="AC89" s="283"/>
      <c r="AD89" s="675"/>
      <c r="AE89" s="547" t="s">
        <v>775</v>
      </c>
      <c r="AF89" s="555"/>
      <c r="AG89" s="682"/>
      <c r="AH89" s="678"/>
      <c r="AI89" s="682"/>
      <c r="AJ89" s="671"/>
      <c r="AK89" s="671"/>
      <c r="AL89" s="663"/>
      <c r="AM89" s="663"/>
      <c r="AN89" s="663"/>
      <c r="AO89" s="663"/>
      <c r="AP89" s="559">
        <v>35000000</v>
      </c>
    </row>
    <row r="90" spans="1:42" ht="18.75" thickBot="1" x14ac:dyDescent="0.25">
      <c r="A90" s="202"/>
      <c r="B90" s="195" t="s">
        <v>114</v>
      </c>
      <c r="C90" s="119">
        <v>82141</v>
      </c>
      <c r="D90" s="125">
        <v>-1</v>
      </c>
      <c r="E90" s="177"/>
      <c r="F90" s="177"/>
      <c r="G90" s="177"/>
      <c r="H90" s="177"/>
      <c r="I90" s="177"/>
      <c r="J90" s="177"/>
      <c r="K90" s="224">
        <v>10670000</v>
      </c>
      <c r="L90" s="224">
        <v>12870000</v>
      </c>
      <c r="M90" s="225">
        <v>0.20618556701030927</v>
      </c>
      <c r="N90" s="60">
        <v>40</v>
      </c>
      <c r="O90" s="61">
        <f t="shared" si="0"/>
        <v>18018000</v>
      </c>
      <c r="P90" s="141">
        <v>18070000</v>
      </c>
      <c r="Q90" s="84">
        <f t="shared" si="15"/>
        <v>0.40404040404040403</v>
      </c>
      <c r="R90" s="119">
        <v>25</v>
      </c>
      <c r="S90" s="121">
        <f t="shared" si="5"/>
        <v>22587500</v>
      </c>
      <c r="T90" s="100">
        <v>20870000</v>
      </c>
      <c r="U90" s="137">
        <f t="shared" si="12"/>
        <v>0.1549529607083564</v>
      </c>
      <c r="W90" s="176" t="str">
        <f t="shared" si="13"/>
        <v>41</v>
      </c>
      <c r="X90" s="176" t="str">
        <f t="shared" si="11"/>
        <v>821</v>
      </c>
      <c r="Y90" s="144">
        <v>65000000</v>
      </c>
      <c r="Z90" s="553">
        <f t="shared" si="14"/>
        <v>1.8776978417266188</v>
      </c>
      <c r="AA90" s="143">
        <v>6300000</v>
      </c>
      <c r="AB90" s="283"/>
      <c r="AC90" s="283">
        <v>300</v>
      </c>
      <c r="AD90" s="675"/>
      <c r="AE90" s="547" t="s">
        <v>817</v>
      </c>
      <c r="AF90" s="555"/>
      <c r="AG90" s="682"/>
      <c r="AH90" s="678"/>
      <c r="AI90" s="682"/>
      <c r="AJ90" s="671"/>
      <c r="AK90" s="671"/>
      <c r="AL90" s="663"/>
      <c r="AM90" s="663"/>
      <c r="AN90" s="663"/>
      <c r="AO90" s="663"/>
      <c r="AP90" s="559">
        <v>35000000</v>
      </c>
    </row>
    <row r="91" spans="1:42" ht="18.75" thickBot="1" x14ac:dyDescent="0.25">
      <c r="A91" s="202"/>
      <c r="B91" s="209" t="s">
        <v>115</v>
      </c>
      <c r="C91" s="181">
        <v>82144</v>
      </c>
      <c r="D91" s="196">
        <v>-1</v>
      </c>
      <c r="E91" s="183"/>
      <c r="F91" s="183"/>
      <c r="G91" s="183"/>
      <c r="H91" s="183"/>
      <c r="I91" s="183"/>
      <c r="J91" s="183"/>
      <c r="K91" s="230">
        <v>20700000</v>
      </c>
      <c r="L91" s="230">
        <v>24870000</v>
      </c>
      <c r="M91" s="231">
        <v>0.20144927536231885</v>
      </c>
      <c r="N91" s="184">
        <v>25</v>
      </c>
      <c r="O91" s="185">
        <f t="shared" si="0"/>
        <v>31087500</v>
      </c>
      <c r="P91" s="186">
        <v>30870000</v>
      </c>
      <c r="Q91" s="187">
        <f t="shared" si="15"/>
        <v>0.24125452352231605</v>
      </c>
      <c r="R91" s="181">
        <v>25</v>
      </c>
      <c r="S91" s="188">
        <f t="shared" si="5"/>
        <v>38587500</v>
      </c>
      <c r="T91" s="189">
        <v>38570000</v>
      </c>
      <c r="U91" s="190">
        <f t="shared" si="12"/>
        <v>0.24943310657596371</v>
      </c>
      <c r="V91" s="191"/>
      <c r="W91" s="191" t="str">
        <f t="shared" si="13"/>
        <v>44</v>
      </c>
      <c r="X91" s="191" t="str">
        <f t="shared" si="11"/>
        <v>821</v>
      </c>
      <c r="Y91" s="347">
        <v>100000000</v>
      </c>
      <c r="Z91" s="553">
        <f t="shared" si="14"/>
        <v>1.5915127955944282</v>
      </c>
      <c r="AA91" s="201">
        <v>9450000</v>
      </c>
      <c r="AB91" s="284"/>
      <c r="AC91" s="284">
        <v>400</v>
      </c>
      <c r="AD91" s="676"/>
      <c r="AE91" s="547" t="s">
        <v>817</v>
      </c>
      <c r="AF91" s="555"/>
      <c r="AG91" s="683"/>
      <c r="AH91" s="679"/>
      <c r="AI91" s="683"/>
      <c r="AJ91" s="672"/>
      <c r="AK91" s="672"/>
      <c r="AL91" s="664"/>
      <c r="AM91" s="664"/>
      <c r="AN91" s="664"/>
      <c r="AO91" s="664"/>
      <c r="AP91" s="559">
        <v>35000000</v>
      </c>
    </row>
    <row r="92" spans="1:42" s="375" customFormat="1" ht="18.75" hidden="1" thickBot="1" x14ac:dyDescent="0.25">
      <c r="A92" s="361"/>
      <c r="B92" s="402" t="s">
        <v>116</v>
      </c>
      <c r="C92" s="376">
        <v>82211</v>
      </c>
      <c r="D92" s="403">
        <v>-1</v>
      </c>
      <c r="E92" s="378"/>
      <c r="F92" s="378"/>
      <c r="G92" s="378"/>
      <c r="H92" s="378"/>
      <c r="I92" s="378"/>
      <c r="J92" s="378"/>
      <c r="K92" s="379">
        <v>3170000</v>
      </c>
      <c r="L92" s="379">
        <v>3170000</v>
      </c>
      <c r="M92" s="380">
        <v>0</v>
      </c>
      <c r="N92" s="381">
        <v>10</v>
      </c>
      <c r="O92" s="382">
        <f t="shared" si="0"/>
        <v>3487000</v>
      </c>
      <c r="P92" s="382">
        <v>3470000</v>
      </c>
      <c r="Q92" s="383">
        <f t="shared" si="15"/>
        <v>9.4637223974763401E-2</v>
      </c>
      <c r="R92" s="376">
        <v>55</v>
      </c>
      <c r="S92" s="382">
        <f t="shared" si="5"/>
        <v>5378500</v>
      </c>
      <c r="T92" s="382">
        <v>4370000</v>
      </c>
      <c r="U92" s="384">
        <f t="shared" si="12"/>
        <v>0.25936599423631124</v>
      </c>
      <c r="V92" s="377" t="s">
        <v>613</v>
      </c>
      <c r="W92" s="377" t="str">
        <f t="shared" si="13"/>
        <v>11</v>
      </c>
      <c r="X92" s="377" t="str">
        <f t="shared" si="11"/>
        <v>822</v>
      </c>
      <c r="Y92" s="350">
        <v>2500</v>
      </c>
      <c r="Z92" s="553">
        <f t="shared" si="14"/>
        <v>-0.99953518639025751</v>
      </c>
      <c r="AA92" s="385">
        <v>2100000</v>
      </c>
      <c r="AB92" s="386"/>
      <c r="AC92" s="386"/>
      <c r="AD92" s="674" t="s">
        <v>591</v>
      </c>
      <c r="AE92" s="566"/>
      <c r="AF92" s="567"/>
      <c r="AG92" s="568"/>
      <c r="AH92" s="569"/>
      <c r="AI92" s="568"/>
      <c r="AJ92" s="570"/>
      <c r="AK92" s="570"/>
      <c r="AL92" s="571"/>
      <c r="AM92" s="571"/>
      <c r="AN92" s="571"/>
      <c r="AO92" s="571"/>
      <c r="AP92" s="572"/>
    </row>
    <row r="93" spans="1:42" ht="90.75" thickBot="1" x14ac:dyDescent="0.25">
      <c r="A93" s="202"/>
      <c r="B93" s="195" t="s">
        <v>659</v>
      </c>
      <c r="C93" s="119">
        <v>82212</v>
      </c>
      <c r="D93" s="126">
        <v>-1</v>
      </c>
      <c r="E93" s="178"/>
      <c r="F93" s="178"/>
      <c r="G93" s="178"/>
      <c r="H93" s="178"/>
      <c r="I93" s="178"/>
      <c r="J93" s="178"/>
      <c r="K93" s="224">
        <v>5270000</v>
      </c>
      <c r="L93" s="224">
        <v>5770000</v>
      </c>
      <c r="M93" s="225">
        <v>9.4876660341555979E-2</v>
      </c>
      <c r="N93" s="60">
        <v>20</v>
      </c>
      <c r="O93" s="61">
        <f t="shared" si="0"/>
        <v>6924000</v>
      </c>
      <c r="P93" s="141">
        <v>6970000</v>
      </c>
      <c r="Q93" s="84">
        <f t="shared" si="15"/>
        <v>0.20797227036395147</v>
      </c>
      <c r="R93" s="119">
        <v>25</v>
      </c>
      <c r="S93" s="121">
        <f t="shared" si="5"/>
        <v>8712500</v>
      </c>
      <c r="T93" s="100">
        <v>7570000</v>
      </c>
      <c r="U93" s="137">
        <f t="shared" si="12"/>
        <v>8.608321377331421E-2</v>
      </c>
      <c r="W93" s="176" t="str">
        <f t="shared" si="13"/>
        <v>12</v>
      </c>
      <c r="X93" s="176" t="str">
        <f t="shared" si="11"/>
        <v>822</v>
      </c>
      <c r="Y93" s="144">
        <v>50000000</v>
      </c>
      <c r="Z93" s="553">
        <f t="shared" si="14"/>
        <v>4.7388809182209473</v>
      </c>
      <c r="AA93" s="143">
        <v>2800000</v>
      </c>
      <c r="AB93" s="283"/>
      <c r="AC93" s="283"/>
      <c r="AD93" s="675"/>
      <c r="AE93" s="582" t="s">
        <v>734</v>
      </c>
      <c r="AF93" s="583"/>
      <c r="AG93" s="681" t="s">
        <v>827</v>
      </c>
      <c r="AH93" s="576" t="s">
        <v>776</v>
      </c>
      <c r="AI93" s="574" t="s">
        <v>777</v>
      </c>
      <c r="AJ93" s="670"/>
      <c r="AK93" s="670"/>
      <c r="AL93" s="662"/>
      <c r="AM93" s="662"/>
      <c r="AN93" s="662" t="s">
        <v>840</v>
      </c>
      <c r="AO93" s="662"/>
      <c r="AP93" s="581">
        <v>25000000</v>
      </c>
    </row>
    <row r="94" spans="1:42" s="375" customFormat="1" ht="18.75" hidden="1" customHeight="1" thickBot="1" x14ac:dyDescent="0.25">
      <c r="A94" s="361"/>
      <c r="B94" s="362" t="s">
        <v>118</v>
      </c>
      <c r="C94" s="363">
        <v>82213</v>
      </c>
      <c r="D94" s="364">
        <v>-1</v>
      </c>
      <c r="E94" s="365"/>
      <c r="F94" s="365"/>
      <c r="G94" s="365"/>
      <c r="H94" s="365"/>
      <c r="I94" s="365"/>
      <c r="J94" s="365"/>
      <c r="K94" s="366">
        <v>7270000</v>
      </c>
      <c r="L94" s="366">
        <v>7970000</v>
      </c>
      <c r="M94" s="367">
        <v>9.6286107290233833E-2</v>
      </c>
      <c r="N94" s="368">
        <v>30</v>
      </c>
      <c r="O94" s="360">
        <f t="shared" si="0"/>
        <v>10361000</v>
      </c>
      <c r="P94" s="360">
        <v>10370000</v>
      </c>
      <c r="Q94" s="369">
        <f t="shared" si="15"/>
        <v>0.30112923462986196</v>
      </c>
      <c r="R94" s="363">
        <v>200</v>
      </c>
      <c r="S94" s="360">
        <f t="shared" si="5"/>
        <v>31110000</v>
      </c>
      <c r="T94" s="360">
        <v>12370000</v>
      </c>
      <c r="U94" s="370">
        <f t="shared" si="12"/>
        <v>0.19286403085824494</v>
      </c>
      <c r="V94" s="371" t="s">
        <v>613</v>
      </c>
      <c r="W94" s="371" t="str">
        <f t="shared" si="13"/>
        <v>13</v>
      </c>
      <c r="X94" s="371" t="str">
        <f t="shared" si="11"/>
        <v>822</v>
      </c>
      <c r="Y94" s="372">
        <v>5700</v>
      </c>
      <c r="Z94" s="553">
        <f t="shared" si="14"/>
        <v>-0.99981677917068468</v>
      </c>
      <c r="AA94" s="373">
        <v>3600000</v>
      </c>
      <c r="AB94" s="374"/>
      <c r="AC94" s="374"/>
      <c r="AD94" s="675"/>
      <c r="AE94" s="547"/>
      <c r="AF94" s="555"/>
      <c r="AG94" s="682"/>
      <c r="AH94" s="551"/>
      <c r="AI94" s="541"/>
      <c r="AJ94" s="671"/>
      <c r="AK94" s="671"/>
      <c r="AL94" s="663"/>
      <c r="AM94" s="663"/>
      <c r="AN94" s="663"/>
      <c r="AO94" s="663"/>
      <c r="AP94" s="560"/>
    </row>
    <row r="95" spans="1:42" ht="18.75" thickBot="1" x14ac:dyDescent="0.25">
      <c r="A95" s="202"/>
      <c r="B95" s="195" t="s">
        <v>119</v>
      </c>
      <c r="C95" s="119">
        <v>82241</v>
      </c>
      <c r="D95" s="125">
        <v>-1</v>
      </c>
      <c r="E95" s="177"/>
      <c r="F95" s="177"/>
      <c r="G95" s="177"/>
      <c r="H95" s="177"/>
      <c r="I95" s="177"/>
      <c r="J95" s="177"/>
      <c r="K95" s="224">
        <v>9870000</v>
      </c>
      <c r="L95" s="224">
        <v>11870000</v>
      </c>
      <c r="M95" s="225">
        <v>0.20263424518743667</v>
      </c>
      <c r="N95" s="60">
        <v>40</v>
      </c>
      <c r="O95" s="61">
        <f t="shared" si="0"/>
        <v>16618000</v>
      </c>
      <c r="P95" s="141">
        <v>16670000</v>
      </c>
      <c r="Q95" s="84">
        <f t="shared" si="15"/>
        <v>0.40438079191238419</v>
      </c>
      <c r="R95" s="119">
        <v>25</v>
      </c>
      <c r="S95" s="121">
        <f t="shared" si="5"/>
        <v>20837500</v>
      </c>
      <c r="T95" s="100">
        <v>20870000</v>
      </c>
      <c r="U95" s="137">
        <f t="shared" si="12"/>
        <v>0.25194961007798439</v>
      </c>
      <c r="W95" s="176" t="str">
        <f t="shared" si="13"/>
        <v>41</v>
      </c>
      <c r="X95" s="176" t="str">
        <f t="shared" si="11"/>
        <v>822</v>
      </c>
      <c r="Y95" s="144">
        <v>90000000</v>
      </c>
      <c r="Z95" s="553">
        <f t="shared" si="14"/>
        <v>3.3191361727654467</v>
      </c>
      <c r="AA95" s="143">
        <v>5300000</v>
      </c>
      <c r="AB95" s="283"/>
      <c r="AC95" s="283">
        <v>350</v>
      </c>
      <c r="AD95" s="675"/>
      <c r="AE95" s="547" t="s">
        <v>775</v>
      </c>
      <c r="AF95" s="555"/>
      <c r="AG95" s="682"/>
      <c r="AH95" s="680">
        <v>0</v>
      </c>
      <c r="AI95" s="684" t="s">
        <v>763</v>
      </c>
      <c r="AJ95" s="671"/>
      <c r="AK95" s="671"/>
      <c r="AL95" s="663"/>
      <c r="AM95" s="663"/>
      <c r="AN95" s="663"/>
      <c r="AO95" s="663"/>
      <c r="AP95" s="559">
        <v>35000000</v>
      </c>
    </row>
    <row r="96" spans="1:42" ht="18.75" thickBot="1" x14ac:dyDescent="0.25">
      <c r="A96" s="202"/>
      <c r="B96" s="209" t="s">
        <v>120</v>
      </c>
      <c r="C96" s="181">
        <v>82244</v>
      </c>
      <c r="D96" s="196">
        <v>-1</v>
      </c>
      <c r="E96" s="183"/>
      <c r="F96" s="183"/>
      <c r="G96" s="183"/>
      <c r="H96" s="183"/>
      <c r="I96" s="183"/>
      <c r="J96" s="183"/>
      <c r="K96" s="230">
        <v>20700000</v>
      </c>
      <c r="L96" s="230">
        <v>24870000</v>
      </c>
      <c r="M96" s="231">
        <v>0.20144927536231885</v>
      </c>
      <c r="N96" s="184">
        <v>25</v>
      </c>
      <c r="O96" s="185">
        <f t="shared" si="0"/>
        <v>31087500</v>
      </c>
      <c r="P96" s="186">
        <v>30870000</v>
      </c>
      <c r="Q96" s="187">
        <f t="shared" si="15"/>
        <v>0.24125452352231605</v>
      </c>
      <c r="R96" s="181">
        <v>25</v>
      </c>
      <c r="S96" s="188">
        <f t="shared" si="5"/>
        <v>38587500</v>
      </c>
      <c r="T96" s="189">
        <v>38570000</v>
      </c>
      <c r="U96" s="190">
        <f t="shared" si="12"/>
        <v>0.24943310657596371</v>
      </c>
      <c r="V96" s="191"/>
      <c r="W96" s="191" t="str">
        <f t="shared" si="13"/>
        <v>44</v>
      </c>
      <c r="X96" s="191" t="str">
        <f t="shared" si="11"/>
        <v>822</v>
      </c>
      <c r="Y96" s="347">
        <v>120000000</v>
      </c>
      <c r="Z96" s="553">
        <f t="shared" si="14"/>
        <v>2.1098153547133141</v>
      </c>
      <c r="AA96" s="201">
        <v>8100000</v>
      </c>
      <c r="AB96" s="284"/>
      <c r="AC96" s="284">
        <v>400</v>
      </c>
      <c r="AD96" s="676"/>
      <c r="AE96" s="547" t="s">
        <v>817</v>
      </c>
      <c r="AF96" s="555"/>
      <c r="AG96" s="683"/>
      <c r="AH96" s="679"/>
      <c r="AI96" s="683"/>
      <c r="AJ96" s="672"/>
      <c r="AK96" s="672"/>
      <c r="AL96" s="664"/>
      <c r="AM96" s="664"/>
      <c r="AN96" s="664"/>
      <c r="AO96" s="664"/>
      <c r="AP96" s="559">
        <v>35000000</v>
      </c>
    </row>
    <row r="97" spans="1:42" s="375" customFormat="1" ht="54.75" hidden="1" thickBot="1" x14ac:dyDescent="0.25">
      <c r="A97" s="361"/>
      <c r="B97" s="402" t="s">
        <v>679</v>
      </c>
      <c r="C97" s="376">
        <v>83111</v>
      </c>
      <c r="D97" s="403">
        <v>-1</v>
      </c>
      <c r="E97" s="378"/>
      <c r="F97" s="378"/>
      <c r="G97" s="378"/>
      <c r="H97" s="378"/>
      <c r="I97" s="378"/>
      <c r="J97" s="378"/>
      <c r="K97" s="379">
        <v>3170000</v>
      </c>
      <c r="L97" s="379">
        <v>3170000</v>
      </c>
      <c r="M97" s="380">
        <v>0</v>
      </c>
      <c r="N97" s="381">
        <v>10</v>
      </c>
      <c r="O97" s="382">
        <f t="shared" ref="O97:O160" si="16">L97+(L97*N97/100)</f>
        <v>3487000</v>
      </c>
      <c r="P97" s="382">
        <v>3470000</v>
      </c>
      <c r="Q97" s="383">
        <f t="shared" si="15"/>
        <v>9.4637223974763401E-2</v>
      </c>
      <c r="R97" s="376">
        <v>25</v>
      </c>
      <c r="S97" s="382">
        <f t="shared" si="5"/>
        <v>4337500</v>
      </c>
      <c r="T97" s="382">
        <v>5170000</v>
      </c>
      <c r="U97" s="384">
        <f t="shared" si="12"/>
        <v>0.48991354466858789</v>
      </c>
      <c r="V97" s="377" t="s">
        <v>613</v>
      </c>
      <c r="W97" s="377" t="str">
        <f t="shared" si="13"/>
        <v>11</v>
      </c>
      <c r="X97" s="377" t="str">
        <f t="shared" si="11"/>
        <v>831</v>
      </c>
      <c r="Y97" s="350">
        <v>1100</v>
      </c>
      <c r="Z97" s="553">
        <f t="shared" si="14"/>
        <v>-0.99974639769452445</v>
      </c>
      <c r="AA97" s="385"/>
      <c r="AB97" s="386"/>
      <c r="AC97" s="386"/>
      <c r="AD97" s="674" t="s">
        <v>592</v>
      </c>
      <c r="AE97" s="566"/>
      <c r="AF97" s="567"/>
      <c r="AG97" s="568"/>
      <c r="AH97" s="569"/>
      <c r="AI97" s="568"/>
      <c r="AJ97" s="570"/>
      <c r="AK97" s="570"/>
      <c r="AL97" s="571"/>
      <c r="AM97" s="571"/>
      <c r="AN97" s="571"/>
      <c r="AO97" s="571"/>
      <c r="AP97" s="572"/>
    </row>
    <row r="98" spans="1:42" ht="90.75" thickBot="1" x14ac:dyDescent="0.25">
      <c r="A98" s="202"/>
      <c r="B98" s="195" t="s">
        <v>656</v>
      </c>
      <c r="C98" s="119">
        <v>83112</v>
      </c>
      <c r="D98" s="125">
        <v>-1</v>
      </c>
      <c r="E98" s="177"/>
      <c r="F98" s="177"/>
      <c r="G98" s="177"/>
      <c r="H98" s="177"/>
      <c r="I98" s="177"/>
      <c r="J98" s="177"/>
      <c r="K98" s="224">
        <v>4570000</v>
      </c>
      <c r="L98" s="224">
        <v>5070000</v>
      </c>
      <c r="M98" s="225">
        <v>0.10940919037199125</v>
      </c>
      <c r="N98" s="60">
        <v>20</v>
      </c>
      <c r="O98" s="61">
        <f t="shared" si="16"/>
        <v>6084000</v>
      </c>
      <c r="P98" s="141">
        <v>6070000</v>
      </c>
      <c r="Q98" s="84">
        <f t="shared" si="15"/>
        <v>0.19723865877712032</v>
      </c>
      <c r="R98" s="119">
        <v>25</v>
      </c>
      <c r="S98" s="121">
        <f t="shared" si="5"/>
        <v>7587500</v>
      </c>
      <c r="T98" s="100">
        <v>9770000</v>
      </c>
      <c r="U98" s="137">
        <f t="shared" si="12"/>
        <v>0.60955518945634268</v>
      </c>
      <c r="W98" s="176" t="str">
        <f t="shared" si="13"/>
        <v>12</v>
      </c>
      <c r="X98" s="176" t="str">
        <f t="shared" si="11"/>
        <v>831</v>
      </c>
      <c r="Y98" s="144">
        <v>15000000</v>
      </c>
      <c r="Z98" s="553">
        <f t="shared" si="14"/>
        <v>0.97693574958813834</v>
      </c>
      <c r="AA98" s="143"/>
      <c r="AB98" s="283"/>
      <c r="AC98" s="283"/>
      <c r="AD98" s="675"/>
      <c r="AE98" s="577" t="s">
        <v>734</v>
      </c>
      <c r="AF98" s="573"/>
      <c r="AG98" s="681" t="s">
        <v>827</v>
      </c>
      <c r="AH98" s="576" t="s">
        <v>778</v>
      </c>
      <c r="AI98" s="574" t="s">
        <v>779</v>
      </c>
      <c r="AJ98" s="670"/>
      <c r="AK98" s="670"/>
      <c r="AL98" s="662"/>
      <c r="AM98" s="662"/>
      <c r="AN98" s="662" t="s">
        <v>840</v>
      </c>
      <c r="AO98" s="662"/>
      <c r="AP98" s="581">
        <v>7000000</v>
      </c>
    </row>
    <row r="99" spans="1:42" ht="18.75" thickBot="1" x14ac:dyDescent="0.25">
      <c r="A99" s="202"/>
      <c r="B99" s="195" t="s">
        <v>163</v>
      </c>
      <c r="C99" s="119">
        <v>83113</v>
      </c>
      <c r="D99" s="125">
        <v>-1</v>
      </c>
      <c r="E99" s="177"/>
      <c r="F99" s="177"/>
      <c r="G99" s="177"/>
      <c r="H99" s="177"/>
      <c r="I99" s="177"/>
      <c r="J99" s="177"/>
      <c r="K99" s="224">
        <v>6870000</v>
      </c>
      <c r="L99" s="224">
        <v>7570000</v>
      </c>
      <c r="M99" s="225">
        <v>0.10189228529839883</v>
      </c>
      <c r="N99" s="60">
        <v>30</v>
      </c>
      <c r="O99" s="61">
        <f t="shared" si="16"/>
        <v>9841000</v>
      </c>
      <c r="P99" s="141">
        <v>9870000</v>
      </c>
      <c r="Q99" s="84">
        <f t="shared" si="15"/>
        <v>0.3038309114927345</v>
      </c>
      <c r="R99" s="119">
        <v>25</v>
      </c>
      <c r="S99" s="121">
        <f t="shared" si="5"/>
        <v>12337500</v>
      </c>
      <c r="T99" s="100">
        <v>14870000</v>
      </c>
      <c r="U99" s="137">
        <f t="shared" si="12"/>
        <v>0.50658561296859173</v>
      </c>
      <c r="W99" s="176" t="str">
        <f t="shared" si="13"/>
        <v>13</v>
      </c>
      <c r="X99" s="176" t="str">
        <f t="shared" si="11"/>
        <v>831</v>
      </c>
      <c r="Y99" s="144">
        <v>37000000</v>
      </c>
      <c r="Z99" s="553">
        <f t="shared" si="14"/>
        <v>1.9989868287740629</v>
      </c>
      <c r="AA99" s="143"/>
      <c r="AB99" s="283"/>
      <c r="AC99" s="283"/>
      <c r="AD99" s="675"/>
      <c r="AE99" s="548" t="s">
        <v>775</v>
      </c>
      <c r="AF99" s="542"/>
      <c r="AG99" s="682"/>
      <c r="AH99" s="680">
        <v>0</v>
      </c>
      <c r="AI99" s="684" t="s">
        <v>763</v>
      </c>
      <c r="AJ99" s="671"/>
      <c r="AK99" s="671"/>
      <c r="AL99" s="663"/>
      <c r="AM99" s="663"/>
      <c r="AN99" s="663"/>
      <c r="AO99" s="663"/>
      <c r="AP99" s="559"/>
    </row>
    <row r="100" spans="1:42" ht="18.75" thickBot="1" x14ac:dyDescent="0.25">
      <c r="A100" s="202"/>
      <c r="B100" s="195" t="s">
        <v>164</v>
      </c>
      <c r="C100" s="119">
        <v>83141</v>
      </c>
      <c r="D100" s="125">
        <v>-1</v>
      </c>
      <c r="E100" s="177"/>
      <c r="F100" s="177"/>
      <c r="G100" s="177"/>
      <c r="H100" s="177"/>
      <c r="I100" s="177"/>
      <c r="J100" s="177"/>
      <c r="K100" s="224">
        <v>9870000</v>
      </c>
      <c r="L100" s="224">
        <v>11870000</v>
      </c>
      <c r="M100" s="225">
        <v>0.20263424518743667</v>
      </c>
      <c r="N100" s="60">
        <v>40</v>
      </c>
      <c r="O100" s="61">
        <f t="shared" si="16"/>
        <v>16618000</v>
      </c>
      <c r="P100" s="141">
        <v>16670000</v>
      </c>
      <c r="Q100" s="84">
        <f t="shared" si="15"/>
        <v>0.40438079191238419</v>
      </c>
      <c r="R100" s="119">
        <v>25</v>
      </c>
      <c r="S100" s="121">
        <f t="shared" si="5"/>
        <v>20837500</v>
      </c>
      <c r="T100" s="100">
        <v>20870000</v>
      </c>
      <c r="U100" s="137">
        <f t="shared" si="12"/>
        <v>0.25194961007798439</v>
      </c>
      <c r="W100" s="176" t="str">
        <f t="shared" ref="W100:W122" si="17">RIGHT(C100:C100,2)</f>
        <v>41</v>
      </c>
      <c r="X100" s="176" t="str">
        <f t="shared" si="11"/>
        <v>831</v>
      </c>
      <c r="Y100" s="144">
        <v>75000000</v>
      </c>
      <c r="Z100" s="553">
        <f t="shared" si="14"/>
        <v>2.5992801439712059</v>
      </c>
      <c r="AA100" s="143"/>
      <c r="AB100" s="283"/>
      <c r="AC100" s="283">
        <v>350</v>
      </c>
      <c r="AD100" s="675"/>
      <c r="AE100" s="548" t="s">
        <v>817</v>
      </c>
      <c r="AF100" s="542"/>
      <c r="AG100" s="682"/>
      <c r="AH100" s="678"/>
      <c r="AI100" s="682"/>
      <c r="AJ100" s="671"/>
      <c r="AK100" s="671"/>
      <c r="AL100" s="663"/>
      <c r="AM100" s="663"/>
      <c r="AN100" s="663"/>
      <c r="AO100" s="663"/>
      <c r="AP100" s="559"/>
    </row>
    <row r="101" spans="1:42" ht="18.75" thickBot="1" x14ac:dyDescent="0.25">
      <c r="A101" s="202"/>
      <c r="B101" s="209" t="s">
        <v>165</v>
      </c>
      <c r="C101" s="181">
        <v>83144</v>
      </c>
      <c r="D101" s="196">
        <v>-1</v>
      </c>
      <c r="E101" s="183"/>
      <c r="F101" s="183"/>
      <c r="G101" s="183"/>
      <c r="H101" s="183"/>
      <c r="I101" s="183"/>
      <c r="J101" s="183"/>
      <c r="K101" s="230">
        <v>20700000</v>
      </c>
      <c r="L101" s="230">
        <v>24870000</v>
      </c>
      <c r="M101" s="231">
        <v>0.20144927536231885</v>
      </c>
      <c r="N101" s="184">
        <v>25</v>
      </c>
      <c r="O101" s="185">
        <f t="shared" si="16"/>
        <v>31087500</v>
      </c>
      <c r="P101" s="186">
        <v>30870000</v>
      </c>
      <c r="Q101" s="187">
        <f t="shared" si="15"/>
        <v>0.24125452352231605</v>
      </c>
      <c r="R101" s="181">
        <v>25</v>
      </c>
      <c r="S101" s="188">
        <f t="shared" si="5"/>
        <v>38587500</v>
      </c>
      <c r="T101" s="189">
        <v>38570000</v>
      </c>
      <c r="U101" s="190">
        <f t="shared" si="12"/>
        <v>0.24943310657596371</v>
      </c>
      <c r="V101" s="191"/>
      <c r="W101" s="191" t="str">
        <f t="shared" si="17"/>
        <v>44</v>
      </c>
      <c r="X101" s="191" t="str">
        <f t="shared" si="11"/>
        <v>831</v>
      </c>
      <c r="Y101" s="347">
        <v>120000000</v>
      </c>
      <c r="Z101" s="553">
        <f t="shared" si="14"/>
        <v>2.1098153547133141</v>
      </c>
      <c r="AA101" s="201"/>
      <c r="AB101" s="284"/>
      <c r="AC101" s="284">
        <v>400</v>
      </c>
      <c r="AD101" s="676"/>
      <c r="AE101" s="548" t="s">
        <v>817</v>
      </c>
      <c r="AF101" s="542"/>
      <c r="AG101" s="683"/>
      <c r="AH101" s="679"/>
      <c r="AI101" s="683"/>
      <c r="AJ101" s="672"/>
      <c r="AK101" s="672"/>
      <c r="AL101" s="664"/>
      <c r="AM101" s="664"/>
      <c r="AN101" s="664"/>
      <c r="AO101" s="664"/>
      <c r="AP101" s="559"/>
    </row>
    <row r="102" spans="1:42" s="375" customFormat="1" ht="18.75" hidden="1" thickBot="1" x14ac:dyDescent="0.25">
      <c r="A102" s="361"/>
      <c r="B102" s="405" t="s">
        <v>121</v>
      </c>
      <c r="C102" s="406">
        <v>82311</v>
      </c>
      <c r="D102" s="407">
        <v>-1</v>
      </c>
      <c r="E102" s="408"/>
      <c r="F102" s="408"/>
      <c r="G102" s="408"/>
      <c r="H102" s="408"/>
      <c r="I102" s="408"/>
      <c r="J102" s="408"/>
      <c r="K102" s="409">
        <v>3670000</v>
      </c>
      <c r="L102" s="409">
        <v>3670000</v>
      </c>
      <c r="M102" s="410">
        <v>0</v>
      </c>
      <c r="N102" s="405">
        <v>10</v>
      </c>
      <c r="O102" s="411">
        <f t="shared" si="16"/>
        <v>4037000</v>
      </c>
      <c r="P102" s="411">
        <v>4070000</v>
      </c>
      <c r="Q102" s="412">
        <f t="shared" si="15"/>
        <v>0.10899182561307902</v>
      </c>
      <c r="R102" s="406">
        <v>25</v>
      </c>
      <c r="S102" s="411">
        <f t="shared" si="5"/>
        <v>5087500</v>
      </c>
      <c r="T102" s="411">
        <v>5170000</v>
      </c>
      <c r="U102" s="413">
        <f t="shared" si="12"/>
        <v>0.27027027027027029</v>
      </c>
      <c r="V102" s="375" t="s">
        <v>613</v>
      </c>
      <c r="W102" s="375" t="str">
        <f t="shared" si="17"/>
        <v>11</v>
      </c>
      <c r="X102" s="375" t="str">
        <f t="shared" si="11"/>
        <v>823</v>
      </c>
      <c r="Y102" s="414">
        <v>1100</v>
      </c>
      <c r="Z102" s="553">
        <f t="shared" si="14"/>
        <v>-0.99978378378378374</v>
      </c>
      <c r="AA102" s="415" t="s">
        <v>611</v>
      </c>
      <c r="AB102" s="374"/>
      <c r="AC102" s="374"/>
      <c r="AD102" s="416"/>
      <c r="AE102" s="548"/>
      <c r="AF102" s="542"/>
      <c r="AG102" s="541"/>
      <c r="AH102" s="551"/>
      <c r="AI102" s="541"/>
      <c r="AJ102" s="557"/>
      <c r="AK102" s="557"/>
      <c r="AL102" s="558"/>
      <c r="AM102" s="558"/>
      <c r="AN102" s="558"/>
      <c r="AO102" s="558"/>
      <c r="AP102" s="560"/>
    </row>
    <row r="103" spans="1:42" s="375" customFormat="1" ht="18.75" hidden="1" thickBot="1" x14ac:dyDescent="0.25">
      <c r="A103" s="361"/>
      <c r="B103" s="368" t="s">
        <v>122</v>
      </c>
      <c r="C103" s="363">
        <v>82312</v>
      </c>
      <c r="D103" s="364">
        <v>-1</v>
      </c>
      <c r="E103" s="408"/>
      <c r="F103" s="408"/>
      <c r="G103" s="408"/>
      <c r="H103" s="408"/>
      <c r="I103" s="408"/>
      <c r="J103" s="408"/>
      <c r="K103" s="366">
        <v>5770000</v>
      </c>
      <c r="L103" s="366">
        <v>6370000</v>
      </c>
      <c r="M103" s="367">
        <v>0.10398613518197573</v>
      </c>
      <c r="N103" s="368">
        <v>20</v>
      </c>
      <c r="O103" s="360">
        <f t="shared" si="16"/>
        <v>7644000</v>
      </c>
      <c r="P103" s="360">
        <v>7670000</v>
      </c>
      <c r="Q103" s="369">
        <f t="shared" si="15"/>
        <v>0.20408163265306123</v>
      </c>
      <c r="R103" s="363">
        <v>25</v>
      </c>
      <c r="S103" s="360">
        <f t="shared" si="5"/>
        <v>9587500</v>
      </c>
      <c r="T103" s="360">
        <v>9770000</v>
      </c>
      <c r="U103" s="370">
        <f t="shared" si="12"/>
        <v>0.27379400260756193</v>
      </c>
      <c r="V103" s="375" t="s">
        <v>613</v>
      </c>
      <c r="W103" s="375" t="str">
        <f t="shared" si="17"/>
        <v>12</v>
      </c>
      <c r="X103" s="375" t="str">
        <f t="shared" si="11"/>
        <v>823</v>
      </c>
      <c r="Y103" s="372">
        <v>2300</v>
      </c>
      <c r="Z103" s="553">
        <f t="shared" si="14"/>
        <v>-0.99976010430247719</v>
      </c>
      <c r="AA103" s="373">
        <v>1300000</v>
      </c>
      <c r="AB103" s="374"/>
      <c r="AC103" s="374"/>
      <c r="AD103" s="416"/>
      <c r="AE103" s="547"/>
      <c r="AF103" s="555"/>
      <c r="AG103" s="541"/>
      <c r="AH103" s="551"/>
      <c r="AI103" s="541"/>
      <c r="AJ103" s="557"/>
      <c r="AK103" s="557"/>
      <c r="AL103" s="558"/>
      <c r="AM103" s="558"/>
      <c r="AN103" s="558"/>
      <c r="AO103" s="558"/>
      <c r="AP103" s="560"/>
    </row>
    <row r="104" spans="1:42" s="375" customFormat="1" ht="18.75" hidden="1" thickBot="1" x14ac:dyDescent="0.25">
      <c r="A104" s="361"/>
      <c r="B104" s="368" t="s">
        <v>123</v>
      </c>
      <c r="C104" s="363">
        <v>82313</v>
      </c>
      <c r="D104" s="364">
        <v>-1</v>
      </c>
      <c r="E104" s="408"/>
      <c r="F104" s="408"/>
      <c r="G104" s="408"/>
      <c r="H104" s="408"/>
      <c r="I104" s="408"/>
      <c r="J104" s="408"/>
      <c r="K104" s="366">
        <v>8070000</v>
      </c>
      <c r="L104" s="366">
        <v>8870000</v>
      </c>
      <c r="M104" s="367">
        <v>9.9132589838909546E-2</v>
      </c>
      <c r="N104" s="368">
        <v>30</v>
      </c>
      <c r="O104" s="360">
        <f t="shared" si="16"/>
        <v>11531000</v>
      </c>
      <c r="P104" s="360">
        <v>11570000</v>
      </c>
      <c r="Q104" s="369">
        <f t="shared" si="15"/>
        <v>0.30439684329199551</v>
      </c>
      <c r="R104" s="363">
        <v>25</v>
      </c>
      <c r="S104" s="360">
        <f t="shared" si="5"/>
        <v>14462500</v>
      </c>
      <c r="T104" s="360">
        <v>14670000</v>
      </c>
      <c r="U104" s="370">
        <f t="shared" si="12"/>
        <v>0.26793431287813313</v>
      </c>
      <c r="V104" s="375" t="s">
        <v>613</v>
      </c>
      <c r="W104" s="375" t="str">
        <f t="shared" si="17"/>
        <v>13</v>
      </c>
      <c r="X104" s="375" t="str">
        <f t="shared" ref="X104:X167" si="18">LEFT(C104,3)</f>
        <v>823</v>
      </c>
      <c r="Y104" s="372">
        <v>3700</v>
      </c>
      <c r="Z104" s="553">
        <f t="shared" si="14"/>
        <v>-0.99974416594641313</v>
      </c>
      <c r="AA104" s="373">
        <v>3900000</v>
      </c>
      <c r="AB104" s="374"/>
      <c r="AC104" s="374"/>
      <c r="AD104" s="416"/>
      <c r="AE104" s="547"/>
      <c r="AF104" s="555"/>
      <c r="AG104" s="541"/>
      <c r="AH104" s="551"/>
      <c r="AI104" s="541"/>
      <c r="AJ104" s="557"/>
      <c r="AK104" s="557"/>
      <c r="AL104" s="558"/>
      <c r="AM104" s="558"/>
      <c r="AN104" s="558"/>
      <c r="AO104" s="558"/>
      <c r="AP104" s="560"/>
    </row>
    <row r="105" spans="1:42" s="375" customFormat="1" ht="18.75" hidden="1" thickBot="1" x14ac:dyDescent="0.25">
      <c r="A105" s="361"/>
      <c r="B105" s="368" t="s">
        <v>124</v>
      </c>
      <c r="C105" s="363">
        <v>82341</v>
      </c>
      <c r="D105" s="364">
        <v>-1</v>
      </c>
      <c r="E105" s="408"/>
      <c r="F105" s="408"/>
      <c r="G105" s="408"/>
      <c r="H105" s="408"/>
      <c r="I105" s="408"/>
      <c r="J105" s="408"/>
      <c r="K105" s="366">
        <v>9870000</v>
      </c>
      <c r="L105" s="366">
        <v>11870000</v>
      </c>
      <c r="M105" s="367">
        <v>0.20263424518743667</v>
      </c>
      <c r="N105" s="368">
        <v>40</v>
      </c>
      <c r="O105" s="360">
        <f t="shared" si="16"/>
        <v>16618000</v>
      </c>
      <c r="P105" s="360">
        <v>16670000</v>
      </c>
      <c r="Q105" s="369">
        <f t="shared" si="15"/>
        <v>0.40438079191238419</v>
      </c>
      <c r="R105" s="363">
        <v>25</v>
      </c>
      <c r="S105" s="360">
        <f t="shared" si="5"/>
        <v>20837500</v>
      </c>
      <c r="T105" s="360">
        <v>20870000</v>
      </c>
      <c r="U105" s="370">
        <f t="shared" ref="U105:U168" si="19">(T105-P105)/P105</f>
        <v>0.25194961007798439</v>
      </c>
      <c r="V105" s="375" t="s">
        <v>613</v>
      </c>
      <c r="W105" s="375" t="str">
        <f t="shared" si="17"/>
        <v>41</v>
      </c>
      <c r="X105" s="375" t="str">
        <f t="shared" si="18"/>
        <v>823</v>
      </c>
      <c r="Y105" s="372">
        <v>5900</v>
      </c>
      <c r="Z105" s="553">
        <f t="shared" si="14"/>
        <v>-0.99971685662867427</v>
      </c>
      <c r="AA105" s="373">
        <v>5700000</v>
      </c>
      <c r="AB105" s="374"/>
      <c r="AC105" s="374"/>
      <c r="AD105" s="416"/>
      <c r="AE105" s="547"/>
      <c r="AF105" s="555"/>
      <c r="AG105" s="541"/>
      <c r="AH105" s="551"/>
      <c r="AI105" s="541"/>
      <c r="AJ105" s="557"/>
      <c r="AK105" s="557"/>
      <c r="AL105" s="558"/>
      <c r="AM105" s="558"/>
      <c r="AN105" s="558"/>
      <c r="AO105" s="558"/>
      <c r="AP105" s="560"/>
    </row>
    <row r="106" spans="1:42" s="375" customFormat="1" ht="18.75" hidden="1" thickBot="1" x14ac:dyDescent="0.25">
      <c r="A106" s="361"/>
      <c r="B106" s="368" t="s">
        <v>125</v>
      </c>
      <c r="C106" s="363">
        <v>82344</v>
      </c>
      <c r="D106" s="364">
        <v>-1</v>
      </c>
      <c r="E106" s="408"/>
      <c r="F106" s="408"/>
      <c r="G106" s="408"/>
      <c r="H106" s="408"/>
      <c r="I106" s="408"/>
      <c r="J106" s="408"/>
      <c r="K106" s="366">
        <v>20700000</v>
      </c>
      <c r="L106" s="366">
        <v>24870000</v>
      </c>
      <c r="M106" s="367">
        <v>0.20144927536231885</v>
      </c>
      <c r="N106" s="368">
        <v>25</v>
      </c>
      <c r="O106" s="360">
        <f t="shared" si="16"/>
        <v>31087500</v>
      </c>
      <c r="P106" s="360">
        <v>30870000</v>
      </c>
      <c r="Q106" s="369">
        <f t="shared" si="15"/>
        <v>0.24125452352231605</v>
      </c>
      <c r="R106" s="363">
        <v>25</v>
      </c>
      <c r="S106" s="360">
        <f t="shared" si="5"/>
        <v>38587500</v>
      </c>
      <c r="T106" s="360">
        <v>38570000</v>
      </c>
      <c r="U106" s="370">
        <f t="shared" si="19"/>
        <v>0.24943310657596371</v>
      </c>
      <c r="V106" s="375" t="s">
        <v>613</v>
      </c>
      <c r="W106" s="375" t="str">
        <f t="shared" si="17"/>
        <v>44</v>
      </c>
      <c r="X106" s="375" t="str">
        <f t="shared" si="18"/>
        <v>823</v>
      </c>
      <c r="Y106" s="372">
        <v>9000</v>
      </c>
      <c r="Z106" s="553">
        <f t="shared" si="14"/>
        <v>-0.99976676384839647</v>
      </c>
      <c r="AA106" s="373">
        <v>8550000</v>
      </c>
      <c r="AB106" s="374"/>
      <c r="AC106" s="374"/>
      <c r="AD106" s="417"/>
      <c r="AE106" s="547"/>
      <c r="AF106" s="555"/>
      <c r="AG106" s="541"/>
      <c r="AH106" s="551"/>
      <c r="AI106" s="541"/>
      <c r="AJ106" s="557"/>
      <c r="AK106" s="557"/>
      <c r="AL106" s="558"/>
      <c r="AM106" s="558"/>
      <c r="AN106" s="558"/>
      <c r="AO106" s="558"/>
      <c r="AP106" s="560"/>
    </row>
    <row r="107" spans="1:42" s="375" customFormat="1" ht="18.75" hidden="1" thickBot="1" x14ac:dyDescent="0.25">
      <c r="A107" s="361"/>
      <c r="B107" s="368" t="s">
        <v>181</v>
      </c>
      <c r="C107" s="363">
        <v>83511</v>
      </c>
      <c r="D107" s="364">
        <v>-1</v>
      </c>
      <c r="E107" s="408"/>
      <c r="F107" s="408"/>
      <c r="G107" s="408"/>
      <c r="H107" s="408"/>
      <c r="I107" s="408"/>
      <c r="J107" s="408"/>
      <c r="K107" s="366">
        <v>3170000</v>
      </c>
      <c r="L107" s="366">
        <v>3170000</v>
      </c>
      <c r="M107" s="367">
        <v>0</v>
      </c>
      <c r="N107" s="368">
        <v>10</v>
      </c>
      <c r="O107" s="360">
        <f t="shared" si="16"/>
        <v>3487000</v>
      </c>
      <c r="P107" s="360">
        <v>3470000</v>
      </c>
      <c r="Q107" s="369">
        <f t="shared" si="15"/>
        <v>9.4637223974763401E-2</v>
      </c>
      <c r="R107" s="363">
        <v>25</v>
      </c>
      <c r="S107" s="360">
        <f t="shared" si="5"/>
        <v>4337500</v>
      </c>
      <c r="T107" s="360">
        <v>4370000</v>
      </c>
      <c r="U107" s="370">
        <f t="shared" si="19"/>
        <v>0.25936599423631124</v>
      </c>
      <c r="V107" s="375" t="s">
        <v>613</v>
      </c>
      <c r="W107" s="375" t="str">
        <f t="shared" si="17"/>
        <v>11</v>
      </c>
      <c r="X107" s="375" t="str">
        <f t="shared" si="18"/>
        <v>835</v>
      </c>
      <c r="Y107" s="372">
        <v>1100</v>
      </c>
      <c r="Z107" s="553">
        <f t="shared" si="14"/>
        <v>-0.99974639769452445</v>
      </c>
      <c r="AA107" s="373"/>
      <c r="AB107" s="374"/>
      <c r="AC107" s="374"/>
      <c r="AD107" s="418"/>
      <c r="AE107" s="548"/>
      <c r="AF107" s="542"/>
      <c r="AG107" s="541"/>
      <c r="AH107" s="551"/>
      <c r="AI107" s="541"/>
      <c r="AJ107" s="557"/>
      <c r="AK107" s="557"/>
      <c r="AL107" s="558"/>
      <c r="AM107" s="558"/>
      <c r="AN107" s="558"/>
      <c r="AO107" s="558"/>
      <c r="AP107" s="560"/>
    </row>
    <row r="108" spans="1:42" s="375" customFormat="1" ht="18.75" hidden="1" thickBot="1" x14ac:dyDescent="0.25">
      <c r="A108" s="361"/>
      <c r="B108" s="368" t="s">
        <v>182</v>
      </c>
      <c r="C108" s="363">
        <v>83512</v>
      </c>
      <c r="D108" s="364">
        <v>-1</v>
      </c>
      <c r="E108" s="408"/>
      <c r="F108" s="408"/>
      <c r="G108" s="408"/>
      <c r="H108" s="408"/>
      <c r="I108" s="408"/>
      <c r="J108" s="408"/>
      <c r="K108" s="366">
        <v>4570000</v>
      </c>
      <c r="L108" s="366">
        <v>5070000</v>
      </c>
      <c r="M108" s="367">
        <v>0.10940919037199125</v>
      </c>
      <c r="N108" s="368">
        <v>20</v>
      </c>
      <c r="O108" s="360">
        <f t="shared" si="16"/>
        <v>6084000</v>
      </c>
      <c r="P108" s="360">
        <v>6070000</v>
      </c>
      <c r="Q108" s="369">
        <f t="shared" si="15"/>
        <v>0.19723865877712032</v>
      </c>
      <c r="R108" s="363">
        <v>25</v>
      </c>
      <c r="S108" s="360">
        <f t="shared" si="5"/>
        <v>7587500</v>
      </c>
      <c r="T108" s="360">
        <v>7570000</v>
      </c>
      <c r="U108" s="370">
        <f t="shared" si="19"/>
        <v>0.24711696869851729</v>
      </c>
      <c r="V108" s="375" t="s">
        <v>613</v>
      </c>
      <c r="W108" s="375" t="str">
        <f t="shared" si="17"/>
        <v>12</v>
      </c>
      <c r="X108" s="375" t="str">
        <f t="shared" si="18"/>
        <v>835</v>
      </c>
      <c r="Y108" s="372">
        <v>2300</v>
      </c>
      <c r="Z108" s="553">
        <f t="shared" si="14"/>
        <v>-0.99969686985172979</v>
      </c>
      <c r="AA108" s="373"/>
      <c r="AB108" s="374"/>
      <c r="AC108" s="374"/>
      <c r="AD108" s="418"/>
      <c r="AE108" s="548"/>
      <c r="AF108" s="542"/>
      <c r="AG108" s="541"/>
      <c r="AH108" s="551"/>
      <c r="AI108" s="541"/>
      <c r="AJ108" s="557"/>
      <c r="AK108" s="557"/>
      <c r="AL108" s="558"/>
      <c r="AM108" s="558"/>
      <c r="AN108" s="558"/>
      <c r="AO108" s="558"/>
      <c r="AP108" s="560"/>
    </row>
    <row r="109" spans="1:42" s="375" customFormat="1" ht="18.75" hidden="1" thickBot="1" x14ac:dyDescent="0.25">
      <c r="A109" s="361"/>
      <c r="B109" s="368" t="s">
        <v>183</v>
      </c>
      <c r="C109" s="363">
        <v>83513</v>
      </c>
      <c r="D109" s="364">
        <v>-1</v>
      </c>
      <c r="E109" s="408"/>
      <c r="F109" s="408"/>
      <c r="G109" s="408"/>
      <c r="H109" s="408"/>
      <c r="I109" s="408"/>
      <c r="J109" s="408"/>
      <c r="K109" s="366">
        <v>6870000</v>
      </c>
      <c r="L109" s="366">
        <v>7570000</v>
      </c>
      <c r="M109" s="367">
        <v>0.10189228529839883</v>
      </c>
      <c r="N109" s="368">
        <v>30</v>
      </c>
      <c r="O109" s="360">
        <f t="shared" si="16"/>
        <v>9841000</v>
      </c>
      <c r="P109" s="360">
        <v>9870000</v>
      </c>
      <c r="Q109" s="369">
        <f t="shared" si="15"/>
        <v>0.3038309114927345</v>
      </c>
      <c r="R109" s="363">
        <v>25</v>
      </c>
      <c r="S109" s="360">
        <f t="shared" si="5"/>
        <v>12337500</v>
      </c>
      <c r="T109" s="360">
        <v>12370000</v>
      </c>
      <c r="U109" s="370">
        <f t="shared" si="19"/>
        <v>0.25329280648429586</v>
      </c>
      <c r="V109" s="375" t="s">
        <v>613</v>
      </c>
      <c r="W109" s="375" t="str">
        <f t="shared" si="17"/>
        <v>13</v>
      </c>
      <c r="X109" s="375" t="str">
        <f t="shared" si="18"/>
        <v>835</v>
      </c>
      <c r="Y109" s="372">
        <v>3700</v>
      </c>
      <c r="Z109" s="553">
        <f t="shared" si="14"/>
        <v>-0.99970010131712261</v>
      </c>
      <c r="AA109" s="373"/>
      <c r="AB109" s="374"/>
      <c r="AC109" s="374"/>
      <c r="AD109" s="418"/>
      <c r="AE109" s="548"/>
      <c r="AF109" s="542"/>
      <c r="AG109" s="541"/>
      <c r="AH109" s="551"/>
      <c r="AI109" s="541"/>
      <c r="AJ109" s="557"/>
      <c r="AK109" s="557"/>
      <c r="AL109" s="558"/>
      <c r="AM109" s="558"/>
      <c r="AN109" s="558"/>
      <c r="AO109" s="558"/>
      <c r="AP109" s="560"/>
    </row>
    <row r="110" spans="1:42" s="375" customFormat="1" ht="18.75" hidden="1" thickBot="1" x14ac:dyDescent="0.25">
      <c r="A110" s="361"/>
      <c r="B110" s="368" t="s">
        <v>184</v>
      </c>
      <c r="C110" s="363">
        <v>83541</v>
      </c>
      <c r="D110" s="364">
        <v>-1</v>
      </c>
      <c r="E110" s="408"/>
      <c r="F110" s="408"/>
      <c r="G110" s="408"/>
      <c r="H110" s="408"/>
      <c r="I110" s="408"/>
      <c r="J110" s="408"/>
      <c r="K110" s="366">
        <v>9870000</v>
      </c>
      <c r="L110" s="366">
        <v>11870000</v>
      </c>
      <c r="M110" s="367">
        <v>0.20263424518743667</v>
      </c>
      <c r="N110" s="368">
        <v>40</v>
      </c>
      <c r="O110" s="360">
        <f t="shared" si="16"/>
        <v>16618000</v>
      </c>
      <c r="P110" s="360">
        <v>16670000</v>
      </c>
      <c r="Q110" s="369">
        <f t="shared" si="15"/>
        <v>0.40438079191238419</v>
      </c>
      <c r="R110" s="363">
        <v>25</v>
      </c>
      <c r="S110" s="360">
        <f t="shared" si="5"/>
        <v>20837500</v>
      </c>
      <c r="T110" s="360">
        <v>20870000</v>
      </c>
      <c r="U110" s="370">
        <f t="shared" si="19"/>
        <v>0.25194961007798439</v>
      </c>
      <c r="V110" s="375" t="s">
        <v>613</v>
      </c>
      <c r="W110" s="375" t="str">
        <f t="shared" si="17"/>
        <v>41</v>
      </c>
      <c r="X110" s="375" t="str">
        <f t="shared" si="18"/>
        <v>835</v>
      </c>
      <c r="Y110" s="372">
        <v>5900</v>
      </c>
      <c r="Z110" s="553">
        <f t="shared" si="14"/>
        <v>-0.99971685662867427</v>
      </c>
      <c r="AA110" s="373"/>
      <c r="AB110" s="374"/>
      <c r="AC110" s="374"/>
      <c r="AD110" s="418"/>
      <c r="AE110" s="548"/>
      <c r="AF110" s="542"/>
      <c r="AG110" s="541"/>
      <c r="AH110" s="551"/>
      <c r="AI110" s="541"/>
      <c r="AJ110" s="557"/>
      <c r="AK110" s="557"/>
      <c r="AL110" s="558"/>
      <c r="AM110" s="558"/>
      <c r="AN110" s="558"/>
      <c r="AO110" s="558"/>
      <c r="AP110" s="560"/>
    </row>
    <row r="111" spans="1:42" s="375" customFormat="1" ht="18.75" hidden="1" thickBot="1" x14ac:dyDescent="0.25">
      <c r="A111" s="361"/>
      <c r="B111" s="368" t="s">
        <v>185</v>
      </c>
      <c r="C111" s="363">
        <v>83544</v>
      </c>
      <c r="D111" s="364">
        <v>-1</v>
      </c>
      <c r="E111" s="408"/>
      <c r="F111" s="408"/>
      <c r="G111" s="408"/>
      <c r="H111" s="408"/>
      <c r="I111" s="408"/>
      <c r="J111" s="408"/>
      <c r="K111" s="366">
        <v>20700000</v>
      </c>
      <c r="L111" s="366">
        <v>24870000</v>
      </c>
      <c r="M111" s="367">
        <v>0.20144927536231885</v>
      </c>
      <c r="N111" s="368">
        <v>25</v>
      </c>
      <c r="O111" s="360">
        <f t="shared" si="16"/>
        <v>31087500</v>
      </c>
      <c r="P111" s="360">
        <v>30870000</v>
      </c>
      <c r="Q111" s="369">
        <f t="shared" si="15"/>
        <v>0.24125452352231605</v>
      </c>
      <c r="R111" s="363">
        <v>25</v>
      </c>
      <c r="S111" s="360">
        <f t="shared" si="5"/>
        <v>38587500</v>
      </c>
      <c r="T111" s="360">
        <v>38570000</v>
      </c>
      <c r="U111" s="370">
        <f t="shared" si="19"/>
        <v>0.24943310657596371</v>
      </c>
      <c r="V111" s="375" t="s">
        <v>613</v>
      </c>
      <c r="W111" s="375" t="str">
        <f t="shared" si="17"/>
        <v>44</v>
      </c>
      <c r="X111" s="375" t="str">
        <f t="shared" si="18"/>
        <v>835</v>
      </c>
      <c r="Y111" s="372">
        <v>9000</v>
      </c>
      <c r="Z111" s="553">
        <f t="shared" si="14"/>
        <v>-0.99976676384839647</v>
      </c>
      <c r="AA111" s="373"/>
      <c r="AB111" s="374"/>
      <c r="AC111" s="374"/>
      <c r="AD111" s="418"/>
      <c r="AE111" s="548"/>
      <c r="AF111" s="542"/>
      <c r="AG111" s="541"/>
      <c r="AH111" s="551"/>
      <c r="AI111" s="541"/>
      <c r="AJ111" s="557"/>
      <c r="AK111" s="557"/>
      <c r="AL111" s="558"/>
      <c r="AM111" s="558"/>
      <c r="AN111" s="558"/>
      <c r="AO111" s="558"/>
      <c r="AP111" s="560"/>
    </row>
    <row r="112" spans="1:42" s="375" customFormat="1" ht="18.75" hidden="1" thickBot="1" x14ac:dyDescent="0.25">
      <c r="A112" s="361"/>
      <c r="B112" s="368" t="s">
        <v>236</v>
      </c>
      <c r="C112" s="363">
        <v>84711</v>
      </c>
      <c r="D112" s="364">
        <v>-1</v>
      </c>
      <c r="E112" s="408"/>
      <c r="F112" s="408"/>
      <c r="G112" s="408"/>
      <c r="H112" s="408"/>
      <c r="I112" s="408"/>
      <c r="J112" s="408"/>
      <c r="K112" s="366">
        <v>3170000</v>
      </c>
      <c r="L112" s="366">
        <v>3170000</v>
      </c>
      <c r="M112" s="367">
        <v>0</v>
      </c>
      <c r="N112" s="368">
        <v>10</v>
      </c>
      <c r="O112" s="360">
        <f t="shared" si="16"/>
        <v>3487000</v>
      </c>
      <c r="P112" s="360">
        <v>3470000</v>
      </c>
      <c r="Q112" s="369">
        <f t="shared" si="15"/>
        <v>9.4637223974763401E-2</v>
      </c>
      <c r="R112" s="363">
        <v>25</v>
      </c>
      <c r="S112" s="360">
        <f t="shared" si="5"/>
        <v>4337500</v>
      </c>
      <c r="T112" s="360">
        <v>4370000</v>
      </c>
      <c r="U112" s="370">
        <f t="shared" si="19"/>
        <v>0.25936599423631124</v>
      </c>
      <c r="V112" s="375" t="s">
        <v>613</v>
      </c>
      <c r="W112" s="375" t="str">
        <f t="shared" si="17"/>
        <v>11</v>
      </c>
      <c r="X112" s="375" t="str">
        <f t="shared" si="18"/>
        <v>847</v>
      </c>
      <c r="Y112" s="372">
        <v>1200</v>
      </c>
      <c r="Z112" s="553">
        <f t="shared" si="14"/>
        <v>-0.99972334293948129</v>
      </c>
      <c r="AA112" s="373"/>
      <c r="AB112" s="374"/>
      <c r="AC112" s="374"/>
      <c r="AD112" s="418"/>
      <c r="AE112" s="548"/>
      <c r="AF112" s="542"/>
      <c r="AG112" s="541"/>
      <c r="AH112" s="551"/>
      <c r="AI112" s="541"/>
      <c r="AJ112" s="557"/>
      <c r="AK112" s="557"/>
      <c r="AL112" s="558"/>
      <c r="AM112" s="558"/>
      <c r="AN112" s="558"/>
      <c r="AO112" s="558"/>
      <c r="AP112" s="560"/>
    </row>
    <row r="113" spans="1:42" s="375" customFormat="1" ht="18.75" hidden="1" thickBot="1" x14ac:dyDescent="0.25">
      <c r="A113" s="361"/>
      <c r="B113" s="368" t="s">
        <v>237</v>
      </c>
      <c r="C113" s="363">
        <v>84712</v>
      </c>
      <c r="D113" s="364">
        <v>-1</v>
      </c>
      <c r="E113" s="408"/>
      <c r="F113" s="408"/>
      <c r="G113" s="408"/>
      <c r="H113" s="408"/>
      <c r="I113" s="408"/>
      <c r="J113" s="408"/>
      <c r="K113" s="366">
        <v>4570000</v>
      </c>
      <c r="L113" s="366">
        <v>5070000</v>
      </c>
      <c r="M113" s="367">
        <v>0.10940919037199125</v>
      </c>
      <c r="N113" s="368">
        <v>20</v>
      </c>
      <c r="O113" s="360">
        <f t="shared" si="16"/>
        <v>6084000</v>
      </c>
      <c r="P113" s="360">
        <v>6070000</v>
      </c>
      <c r="Q113" s="369">
        <f t="shared" si="15"/>
        <v>0.19723865877712032</v>
      </c>
      <c r="R113" s="363">
        <v>25</v>
      </c>
      <c r="S113" s="360">
        <f t="shared" si="5"/>
        <v>7587500</v>
      </c>
      <c r="T113" s="360">
        <v>7570000</v>
      </c>
      <c r="U113" s="370">
        <f t="shared" si="19"/>
        <v>0.24711696869851729</v>
      </c>
      <c r="V113" s="375" t="s">
        <v>613</v>
      </c>
      <c r="W113" s="375" t="str">
        <f t="shared" si="17"/>
        <v>12</v>
      </c>
      <c r="X113" s="375" t="str">
        <f t="shared" si="18"/>
        <v>847</v>
      </c>
      <c r="Y113" s="372">
        <v>2700</v>
      </c>
      <c r="Z113" s="553">
        <f t="shared" si="14"/>
        <v>-0.99964415156507413</v>
      </c>
      <c r="AA113" s="373"/>
      <c r="AB113" s="374"/>
      <c r="AC113" s="374"/>
      <c r="AD113" s="418"/>
      <c r="AE113" s="548"/>
      <c r="AF113" s="542"/>
      <c r="AG113" s="541"/>
      <c r="AH113" s="551"/>
      <c r="AI113" s="541"/>
      <c r="AJ113" s="557"/>
      <c r="AK113" s="557"/>
      <c r="AL113" s="558"/>
      <c r="AM113" s="558"/>
      <c r="AN113" s="558"/>
      <c r="AO113" s="558"/>
      <c r="AP113" s="560"/>
    </row>
    <row r="114" spans="1:42" s="375" customFormat="1" ht="18.75" hidden="1" thickBot="1" x14ac:dyDescent="0.25">
      <c r="A114" s="361"/>
      <c r="B114" s="368" t="s">
        <v>238</v>
      </c>
      <c r="C114" s="363">
        <v>84713</v>
      </c>
      <c r="D114" s="364">
        <v>-1</v>
      </c>
      <c r="E114" s="408"/>
      <c r="F114" s="408"/>
      <c r="G114" s="408"/>
      <c r="H114" s="408"/>
      <c r="I114" s="408"/>
      <c r="J114" s="408"/>
      <c r="K114" s="366">
        <v>6870000</v>
      </c>
      <c r="L114" s="366">
        <v>7570000</v>
      </c>
      <c r="M114" s="367">
        <v>0.10189228529839883</v>
      </c>
      <c r="N114" s="368">
        <v>30</v>
      </c>
      <c r="O114" s="360">
        <f t="shared" si="16"/>
        <v>9841000</v>
      </c>
      <c r="P114" s="360">
        <v>9870000</v>
      </c>
      <c r="Q114" s="369">
        <f t="shared" si="15"/>
        <v>0.3038309114927345</v>
      </c>
      <c r="R114" s="363">
        <v>25</v>
      </c>
      <c r="S114" s="360">
        <f t="shared" si="5"/>
        <v>12337500</v>
      </c>
      <c r="T114" s="360">
        <v>12370000</v>
      </c>
      <c r="U114" s="370">
        <f t="shared" si="19"/>
        <v>0.25329280648429586</v>
      </c>
      <c r="V114" s="375" t="s">
        <v>613</v>
      </c>
      <c r="W114" s="375" t="str">
        <f t="shared" si="17"/>
        <v>13</v>
      </c>
      <c r="X114" s="375" t="str">
        <f t="shared" si="18"/>
        <v>847</v>
      </c>
      <c r="Y114" s="372">
        <v>5000</v>
      </c>
      <c r="Z114" s="553">
        <f t="shared" si="14"/>
        <v>-0.99959473150962508</v>
      </c>
      <c r="AA114" s="373"/>
      <c r="AB114" s="374"/>
      <c r="AC114" s="374"/>
      <c r="AD114" s="418"/>
      <c r="AE114" s="548"/>
      <c r="AF114" s="542"/>
      <c r="AG114" s="541"/>
      <c r="AH114" s="551"/>
      <c r="AI114" s="541"/>
      <c r="AJ114" s="557"/>
      <c r="AK114" s="557"/>
      <c r="AL114" s="558"/>
      <c r="AM114" s="558"/>
      <c r="AN114" s="558"/>
      <c r="AO114" s="558"/>
      <c r="AP114" s="560"/>
    </row>
    <row r="115" spans="1:42" s="375" customFormat="1" ht="18.75" hidden="1" thickBot="1" x14ac:dyDescent="0.25">
      <c r="A115" s="361"/>
      <c r="B115" s="368" t="s">
        <v>239</v>
      </c>
      <c r="C115" s="363">
        <v>84741</v>
      </c>
      <c r="D115" s="364">
        <v>-1</v>
      </c>
      <c r="E115" s="408"/>
      <c r="F115" s="408"/>
      <c r="G115" s="408"/>
      <c r="H115" s="408"/>
      <c r="I115" s="408"/>
      <c r="J115" s="408"/>
      <c r="K115" s="366">
        <v>9870000</v>
      </c>
      <c r="L115" s="366">
        <v>11870000</v>
      </c>
      <c r="M115" s="367">
        <v>0.20263424518743667</v>
      </c>
      <c r="N115" s="368">
        <v>40</v>
      </c>
      <c r="O115" s="360">
        <f t="shared" si="16"/>
        <v>16618000</v>
      </c>
      <c r="P115" s="360">
        <v>16670000</v>
      </c>
      <c r="Q115" s="369">
        <f t="shared" si="15"/>
        <v>0.40438079191238419</v>
      </c>
      <c r="R115" s="363">
        <v>25</v>
      </c>
      <c r="S115" s="360">
        <f t="shared" si="5"/>
        <v>20837500</v>
      </c>
      <c r="T115" s="360">
        <v>20870000</v>
      </c>
      <c r="U115" s="370">
        <f t="shared" si="19"/>
        <v>0.25194961007798439</v>
      </c>
      <c r="V115" s="375" t="s">
        <v>613</v>
      </c>
      <c r="W115" s="375" t="str">
        <f t="shared" si="17"/>
        <v>41</v>
      </c>
      <c r="X115" s="375" t="str">
        <f t="shared" si="18"/>
        <v>847</v>
      </c>
      <c r="Y115" s="372">
        <v>9000</v>
      </c>
      <c r="Z115" s="553">
        <f t="shared" si="14"/>
        <v>-0.99956808638272343</v>
      </c>
      <c r="AA115" s="373"/>
      <c r="AB115" s="374"/>
      <c r="AC115" s="374"/>
      <c r="AD115" s="418"/>
      <c r="AE115" s="548"/>
      <c r="AF115" s="542"/>
      <c r="AG115" s="541"/>
      <c r="AH115" s="551"/>
      <c r="AI115" s="541"/>
      <c r="AJ115" s="557"/>
      <c r="AK115" s="557"/>
      <c r="AL115" s="558"/>
      <c r="AM115" s="558"/>
      <c r="AN115" s="558"/>
      <c r="AO115" s="558"/>
      <c r="AP115" s="560"/>
    </row>
    <row r="116" spans="1:42" s="375" customFormat="1" ht="18.75" hidden="1" thickBot="1" x14ac:dyDescent="0.25">
      <c r="A116" s="361"/>
      <c r="B116" s="419" t="s">
        <v>240</v>
      </c>
      <c r="C116" s="420">
        <v>84744</v>
      </c>
      <c r="D116" s="421">
        <v>-1</v>
      </c>
      <c r="E116" s="408"/>
      <c r="F116" s="408"/>
      <c r="G116" s="408"/>
      <c r="H116" s="408"/>
      <c r="I116" s="408"/>
      <c r="J116" s="408"/>
      <c r="K116" s="422">
        <v>20700000</v>
      </c>
      <c r="L116" s="422">
        <v>24870000</v>
      </c>
      <c r="M116" s="423">
        <v>0.20144927536231885</v>
      </c>
      <c r="N116" s="419">
        <v>25</v>
      </c>
      <c r="O116" s="424">
        <f t="shared" si="16"/>
        <v>31087500</v>
      </c>
      <c r="P116" s="424">
        <v>30870000</v>
      </c>
      <c r="Q116" s="425">
        <f t="shared" si="15"/>
        <v>0.24125452352231605</v>
      </c>
      <c r="R116" s="420">
        <v>25</v>
      </c>
      <c r="S116" s="424">
        <f t="shared" si="5"/>
        <v>38587500</v>
      </c>
      <c r="T116" s="424">
        <v>38570000</v>
      </c>
      <c r="U116" s="426">
        <f t="shared" si="19"/>
        <v>0.24943310657596371</v>
      </c>
      <c r="V116" s="375" t="s">
        <v>613</v>
      </c>
      <c r="W116" s="375" t="str">
        <f t="shared" si="17"/>
        <v>44</v>
      </c>
      <c r="X116" s="375" t="str">
        <f t="shared" si="18"/>
        <v>847</v>
      </c>
      <c r="Y116" s="427">
        <v>12000</v>
      </c>
      <c r="Z116" s="553">
        <f t="shared" si="14"/>
        <v>-0.99968901846452862</v>
      </c>
      <c r="AA116" s="428"/>
      <c r="AB116" s="374"/>
      <c r="AC116" s="374"/>
      <c r="AD116" s="429"/>
      <c r="AE116" s="548"/>
      <c r="AF116" s="542"/>
      <c r="AG116" s="541"/>
      <c r="AH116" s="551"/>
      <c r="AI116" s="541"/>
      <c r="AJ116" s="557"/>
      <c r="AK116" s="557"/>
      <c r="AL116" s="558"/>
      <c r="AM116" s="558"/>
      <c r="AN116" s="558"/>
      <c r="AO116" s="558"/>
      <c r="AP116" s="560"/>
    </row>
    <row r="117" spans="1:42" s="375" customFormat="1" ht="18.75" hidden="1" thickBot="1" x14ac:dyDescent="0.25">
      <c r="A117" s="361"/>
      <c r="B117" s="402" t="s">
        <v>126</v>
      </c>
      <c r="C117" s="376">
        <v>82411</v>
      </c>
      <c r="D117" s="403">
        <v>-1</v>
      </c>
      <c r="E117" s="378"/>
      <c r="F117" s="378"/>
      <c r="G117" s="378"/>
      <c r="H117" s="378"/>
      <c r="I117" s="378"/>
      <c r="J117" s="378"/>
      <c r="K117" s="379">
        <v>3770000</v>
      </c>
      <c r="L117" s="379">
        <v>3770000</v>
      </c>
      <c r="M117" s="380">
        <v>0</v>
      </c>
      <c r="N117" s="381">
        <v>10</v>
      </c>
      <c r="O117" s="382">
        <f t="shared" si="16"/>
        <v>4147000</v>
      </c>
      <c r="P117" s="382">
        <v>4170000</v>
      </c>
      <c r="Q117" s="383">
        <f t="shared" si="15"/>
        <v>0.10610079575596817</v>
      </c>
      <c r="R117" s="376">
        <v>25</v>
      </c>
      <c r="S117" s="382">
        <f t="shared" si="5"/>
        <v>5212500</v>
      </c>
      <c r="T117" s="382">
        <v>5170000</v>
      </c>
      <c r="U117" s="384">
        <f t="shared" si="19"/>
        <v>0.23980815347721823</v>
      </c>
      <c r="V117" s="377" t="s">
        <v>613</v>
      </c>
      <c r="W117" s="377" t="str">
        <f t="shared" si="17"/>
        <v>11</v>
      </c>
      <c r="X117" s="377" t="str">
        <f t="shared" si="18"/>
        <v>824</v>
      </c>
      <c r="Y117" s="350">
        <v>1100</v>
      </c>
      <c r="Z117" s="553">
        <f t="shared" si="14"/>
        <v>-0.99978896882494006</v>
      </c>
      <c r="AA117" s="385">
        <v>1800000</v>
      </c>
      <c r="AB117" s="386"/>
      <c r="AC117" s="386"/>
      <c r="AD117" s="674" t="s">
        <v>593</v>
      </c>
      <c r="AE117" s="566"/>
      <c r="AF117" s="567"/>
      <c r="AG117" s="568"/>
      <c r="AH117" s="569"/>
      <c r="AI117" s="568"/>
      <c r="AJ117" s="570"/>
      <c r="AK117" s="570"/>
      <c r="AL117" s="571"/>
      <c r="AM117" s="571"/>
      <c r="AN117" s="571"/>
      <c r="AO117" s="571"/>
      <c r="AP117" s="572"/>
    </row>
    <row r="118" spans="1:42" ht="100.5" thickBot="1" x14ac:dyDescent="0.25">
      <c r="A118" s="202"/>
      <c r="B118" s="195" t="s">
        <v>655</v>
      </c>
      <c r="C118" s="119">
        <v>82412</v>
      </c>
      <c r="D118" s="126">
        <v>-1</v>
      </c>
      <c r="E118" s="178"/>
      <c r="F118" s="178"/>
      <c r="G118" s="178"/>
      <c r="H118" s="178"/>
      <c r="I118" s="178"/>
      <c r="J118" s="178"/>
      <c r="K118" s="224">
        <v>5870000</v>
      </c>
      <c r="L118" s="224">
        <v>6470000</v>
      </c>
      <c r="M118" s="225">
        <v>0.10221465076660988</v>
      </c>
      <c r="N118" s="60">
        <v>20</v>
      </c>
      <c r="O118" s="61">
        <f t="shared" si="16"/>
        <v>7764000</v>
      </c>
      <c r="P118" s="141">
        <v>7770000</v>
      </c>
      <c r="Q118" s="84">
        <f t="shared" si="15"/>
        <v>0.20092735703245751</v>
      </c>
      <c r="R118" s="119">
        <v>25</v>
      </c>
      <c r="S118" s="121">
        <f t="shared" si="5"/>
        <v>9712500</v>
      </c>
      <c r="T118" s="100">
        <v>9770000</v>
      </c>
      <c r="U118" s="137">
        <f t="shared" si="19"/>
        <v>0.2574002574002574</v>
      </c>
      <c r="W118" s="176" t="str">
        <f t="shared" si="17"/>
        <v>12</v>
      </c>
      <c r="X118" s="176" t="str">
        <f t="shared" si="18"/>
        <v>824</v>
      </c>
      <c r="Y118" s="144">
        <v>25000000</v>
      </c>
      <c r="Z118" s="553">
        <f t="shared" si="14"/>
        <v>1.574002574002574</v>
      </c>
      <c r="AA118" s="143">
        <v>2500000</v>
      </c>
      <c r="AB118" s="283"/>
      <c r="AC118" s="283">
        <v>200</v>
      </c>
      <c r="AD118" s="675"/>
      <c r="AE118" s="582" t="s">
        <v>734</v>
      </c>
      <c r="AF118" s="583"/>
      <c r="AG118" s="681" t="s">
        <v>827</v>
      </c>
      <c r="AH118" s="576" t="s">
        <v>780</v>
      </c>
      <c r="AI118" s="574" t="s">
        <v>763</v>
      </c>
      <c r="AJ118" s="670"/>
      <c r="AK118" s="670"/>
      <c r="AL118" s="662"/>
      <c r="AM118" s="662"/>
      <c r="AN118" s="662" t="s">
        <v>840</v>
      </c>
      <c r="AO118" s="662"/>
      <c r="AP118" s="581">
        <v>700</v>
      </c>
    </row>
    <row r="119" spans="1:42" ht="18.75" thickBot="1" x14ac:dyDescent="0.25">
      <c r="A119" s="202"/>
      <c r="B119" s="195" t="s">
        <v>128</v>
      </c>
      <c r="C119" s="119">
        <v>82413</v>
      </c>
      <c r="D119" s="125">
        <v>-1</v>
      </c>
      <c r="E119" s="177"/>
      <c r="F119" s="177"/>
      <c r="G119" s="177"/>
      <c r="H119" s="177"/>
      <c r="I119" s="177"/>
      <c r="J119" s="177"/>
      <c r="K119" s="224">
        <v>8270000</v>
      </c>
      <c r="L119" s="224">
        <v>9070000</v>
      </c>
      <c r="M119" s="225">
        <v>9.6735187424425634E-2</v>
      </c>
      <c r="N119" s="60">
        <v>30</v>
      </c>
      <c r="O119" s="61">
        <f t="shared" si="16"/>
        <v>11791000</v>
      </c>
      <c r="P119" s="141">
        <v>11870000</v>
      </c>
      <c r="Q119" s="84">
        <f t="shared" si="15"/>
        <v>0.30871003307607497</v>
      </c>
      <c r="R119" s="119">
        <v>25</v>
      </c>
      <c r="S119" s="121">
        <f t="shared" si="5"/>
        <v>14837500</v>
      </c>
      <c r="T119" s="100">
        <v>14870000</v>
      </c>
      <c r="U119" s="137">
        <f t="shared" si="19"/>
        <v>0.25273799494524007</v>
      </c>
      <c r="W119" s="176" t="str">
        <f t="shared" si="17"/>
        <v>13</v>
      </c>
      <c r="X119" s="176" t="str">
        <f t="shared" si="18"/>
        <v>824</v>
      </c>
      <c r="Y119" s="144">
        <v>45000000</v>
      </c>
      <c r="Z119" s="553">
        <f t="shared" si="14"/>
        <v>2.0328559393428813</v>
      </c>
      <c r="AA119" s="143">
        <v>4100000</v>
      </c>
      <c r="AB119" s="283"/>
      <c r="AC119" s="283"/>
      <c r="AD119" s="675"/>
      <c r="AE119" s="547" t="s">
        <v>775</v>
      </c>
      <c r="AF119" s="555"/>
      <c r="AG119" s="682"/>
      <c r="AH119" s="680">
        <v>50</v>
      </c>
      <c r="AI119" s="684" t="s">
        <v>763</v>
      </c>
      <c r="AJ119" s="671"/>
      <c r="AK119" s="671"/>
      <c r="AL119" s="663"/>
      <c r="AM119" s="663"/>
      <c r="AN119" s="663"/>
      <c r="AO119" s="663"/>
      <c r="AP119" s="559">
        <v>5000</v>
      </c>
    </row>
    <row r="120" spans="1:42" ht="18.75" thickBot="1" x14ac:dyDescent="0.25">
      <c r="A120" s="202"/>
      <c r="B120" s="195" t="s">
        <v>129</v>
      </c>
      <c r="C120" s="119">
        <v>82441</v>
      </c>
      <c r="D120" s="125">
        <v>-1</v>
      </c>
      <c r="E120" s="177"/>
      <c r="F120" s="177"/>
      <c r="G120" s="177"/>
      <c r="H120" s="177"/>
      <c r="I120" s="177"/>
      <c r="J120" s="177"/>
      <c r="K120" s="224">
        <v>11070000</v>
      </c>
      <c r="L120" s="224">
        <v>13270000</v>
      </c>
      <c r="M120" s="225">
        <v>0.19873532068654021</v>
      </c>
      <c r="N120" s="60">
        <v>40</v>
      </c>
      <c r="O120" s="61">
        <f t="shared" si="16"/>
        <v>18578000</v>
      </c>
      <c r="P120" s="141">
        <v>18770000</v>
      </c>
      <c r="Q120" s="84">
        <f t="shared" si="15"/>
        <v>0.41446872645064053</v>
      </c>
      <c r="R120" s="119">
        <v>25</v>
      </c>
      <c r="S120" s="121">
        <f t="shared" si="5"/>
        <v>23462500</v>
      </c>
      <c r="T120" s="100">
        <v>23470000</v>
      </c>
      <c r="U120" s="137">
        <f t="shared" si="19"/>
        <v>0.25039957378795952</v>
      </c>
      <c r="W120" s="176" t="str">
        <f t="shared" si="17"/>
        <v>41</v>
      </c>
      <c r="X120" s="176" t="str">
        <f t="shared" si="18"/>
        <v>824</v>
      </c>
      <c r="Y120" s="144">
        <v>75000000</v>
      </c>
      <c r="Z120" s="553">
        <f t="shared" si="14"/>
        <v>2.196590303676079</v>
      </c>
      <c r="AA120" s="143">
        <v>6200000</v>
      </c>
      <c r="AB120" s="283"/>
      <c r="AC120" s="283">
        <v>300</v>
      </c>
      <c r="AD120" s="675"/>
      <c r="AE120" s="547" t="s">
        <v>817</v>
      </c>
      <c r="AF120" s="555"/>
      <c r="AG120" s="682"/>
      <c r="AH120" s="678"/>
      <c r="AI120" s="682"/>
      <c r="AJ120" s="671"/>
      <c r="AK120" s="671"/>
      <c r="AL120" s="663"/>
      <c r="AM120" s="663"/>
      <c r="AN120" s="663"/>
      <c r="AO120" s="663"/>
      <c r="AP120" s="559"/>
    </row>
    <row r="121" spans="1:42" ht="18.75" thickBot="1" x14ac:dyDescent="0.25">
      <c r="A121" s="202"/>
      <c r="B121" s="209" t="s">
        <v>130</v>
      </c>
      <c r="C121" s="181">
        <v>82444</v>
      </c>
      <c r="D121" s="196">
        <v>-1</v>
      </c>
      <c r="E121" s="183"/>
      <c r="F121" s="183"/>
      <c r="G121" s="183"/>
      <c r="H121" s="183"/>
      <c r="I121" s="183"/>
      <c r="J121" s="183"/>
      <c r="K121" s="230">
        <v>20700000</v>
      </c>
      <c r="L121" s="230">
        <v>24870000</v>
      </c>
      <c r="M121" s="231">
        <v>0.20144927536231885</v>
      </c>
      <c r="N121" s="184">
        <v>25</v>
      </c>
      <c r="O121" s="185">
        <f t="shared" si="16"/>
        <v>31087500</v>
      </c>
      <c r="P121" s="186">
        <v>30870000</v>
      </c>
      <c r="Q121" s="187">
        <f t="shared" si="15"/>
        <v>0.24125452352231605</v>
      </c>
      <c r="R121" s="181">
        <v>25</v>
      </c>
      <c r="S121" s="188">
        <f t="shared" ref="S121:S253" si="20">P121+(P121*R121/100)</f>
        <v>38587500</v>
      </c>
      <c r="T121" s="189">
        <v>38570000</v>
      </c>
      <c r="U121" s="190">
        <f t="shared" si="19"/>
        <v>0.24943310657596371</v>
      </c>
      <c r="V121" s="191"/>
      <c r="W121" s="191" t="str">
        <f t="shared" si="17"/>
        <v>44</v>
      </c>
      <c r="X121" s="191" t="str">
        <f t="shared" si="18"/>
        <v>824</v>
      </c>
      <c r="Y121" s="347">
        <v>100000000</v>
      </c>
      <c r="Z121" s="553">
        <f t="shared" si="14"/>
        <v>1.5915127955944282</v>
      </c>
      <c r="AA121" s="201">
        <v>9300000</v>
      </c>
      <c r="AB121" s="284"/>
      <c r="AC121" s="284">
        <v>400</v>
      </c>
      <c r="AD121" s="676"/>
      <c r="AE121" s="547" t="s">
        <v>817</v>
      </c>
      <c r="AF121" s="555"/>
      <c r="AG121" s="683"/>
      <c r="AH121" s="679"/>
      <c r="AI121" s="683"/>
      <c r="AJ121" s="672"/>
      <c r="AK121" s="672"/>
      <c r="AL121" s="664"/>
      <c r="AM121" s="664"/>
      <c r="AN121" s="664"/>
      <c r="AO121" s="664"/>
      <c r="AP121" s="559"/>
    </row>
    <row r="122" spans="1:42" s="375" customFormat="1" ht="18.75" hidden="1" thickBot="1" x14ac:dyDescent="0.25">
      <c r="A122" s="361"/>
      <c r="B122" s="402" t="s">
        <v>614</v>
      </c>
      <c r="C122" s="376">
        <v>82711</v>
      </c>
      <c r="D122" s="403">
        <v>-1</v>
      </c>
      <c r="E122" s="378"/>
      <c r="F122" s="378"/>
      <c r="G122" s="378"/>
      <c r="H122" s="378"/>
      <c r="I122" s="378"/>
      <c r="J122" s="378"/>
      <c r="K122" s="379">
        <v>3170000</v>
      </c>
      <c r="L122" s="379">
        <v>3170000</v>
      </c>
      <c r="M122" s="380">
        <v>0</v>
      </c>
      <c r="N122" s="381">
        <v>10</v>
      </c>
      <c r="O122" s="382">
        <f t="shared" si="16"/>
        <v>3487000</v>
      </c>
      <c r="P122" s="382">
        <v>3470000</v>
      </c>
      <c r="Q122" s="383">
        <f t="shared" si="15"/>
        <v>9.4637223974763401E-2</v>
      </c>
      <c r="R122" s="376">
        <v>25</v>
      </c>
      <c r="S122" s="382">
        <f t="shared" si="20"/>
        <v>4337500</v>
      </c>
      <c r="T122" s="382">
        <v>4370000</v>
      </c>
      <c r="U122" s="384">
        <f t="shared" si="19"/>
        <v>0.25936599423631124</v>
      </c>
      <c r="V122" s="377" t="s">
        <v>613</v>
      </c>
      <c r="W122" s="377" t="str">
        <f t="shared" si="17"/>
        <v>11</v>
      </c>
      <c r="X122" s="377" t="str">
        <f t="shared" si="18"/>
        <v>827</v>
      </c>
      <c r="Y122" s="350">
        <v>1200</v>
      </c>
      <c r="Z122" s="553">
        <f t="shared" si="14"/>
        <v>-0.99972334293948129</v>
      </c>
      <c r="AA122" s="385">
        <v>1100000</v>
      </c>
      <c r="AB122" s="386"/>
      <c r="AC122" s="386"/>
      <c r="AD122" s="674" t="s">
        <v>594</v>
      </c>
      <c r="AE122" s="566"/>
      <c r="AF122" s="567"/>
      <c r="AG122" s="568"/>
      <c r="AH122" s="569"/>
      <c r="AI122" s="568"/>
      <c r="AJ122" s="570"/>
      <c r="AK122" s="570"/>
      <c r="AL122" s="571"/>
      <c r="AM122" s="571"/>
      <c r="AN122" s="571"/>
      <c r="AO122" s="571"/>
      <c r="AP122" s="572"/>
    </row>
    <row r="123" spans="1:42" ht="18.75" thickBot="1" x14ac:dyDescent="0.25">
      <c r="A123" s="202"/>
      <c r="B123" s="195" t="s">
        <v>708</v>
      </c>
      <c r="C123" s="119">
        <v>82712</v>
      </c>
      <c r="D123" s="125">
        <v>-1</v>
      </c>
      <c r="E123" s="177"/>
      <c r="F123" s="177"/>
      <c r="G123" s="177"/>
      <c r="H123" s="177"/>
      <c r="I123" s="177"/>
      <c r="J123" s="177"/>
      <c r="K123" s="224">
        <v>4570000</v>
      </c>
      <c r="L123" s="224">
        <v>5070000</v>
      </c>
      <c r="M123" s="225">
        <v>0.10940919037199125</v>
      </c>
      <c r="N123" s="60">
        <v>20</v>
      </c>
      <c r="O123" s="61">
        <f t="shared" si="16"/>
        <v>6084000</v>
      </c>
      <c r="P123" s="141">
        <v>6070000</v>
      </c>
      <c r="Q123" s="84">
        <f t="shared" si="15"/>
        <v>0.19723865877712032</v>
      </c>
      <c r="R123" s="119">
        <v>25</v>
      </c>
      <c r="S123" s="121">
        <f t="shared" si="20"/>
        <v>7587500</v>
      </c>
      <c r="T123" s="100">
        <v>7570000</v>
      </c>
      <c r="U123" s="137">
        <f t="shared" si="19"/>
        <v>0.24711696869851729</v>
      </c>
      <c r="W123" s="176">
        <v>11</v>
      </c>
      <c r="X123" s="176" t="str">
        <f t="shared" si="18"/>
        <v>827</v>
      </c>
      <c r="Y123" s="144">
        <v>18000000</v>
      </c>
      <c r="Z123" s="553">
        <f t="shared" si="14"/>
        <v>1.3723228995057661</v>
      </c>
      <c r="AA123" s="143">
        <v>2750000</v>
      </c>
      <c r="AB123" s="283"/>
      <c r="AC123" s="283">
        <v>150</v>
      </c>
      <c r="AD123" s="675"/>
      <c r="AE123" s="582" t="s">
        <v>734</v>
      </c>
      <c r="AF123" s="583"/>
      <c r="AG123" s="681" t="s">
        <v>828</v>
      </c>
      <c r="AH123" s="677">
        <v>0</v>
      </c>
      <c r="AI123" s="681" t="s">
        <v>774</v>
      </c>
      <c r="AJ123" s="670"/>
      <c r="AK123" s="670"/>
      <c r="AL123" s="662"/>
      <c r="AM123" s="662"/>
      <c r="AN123" s="662" t="s">
        <v>840</v>
      </c>
      <c r="AO123" s="662"/>
      <c r="AP123" s="581">
        <v>2500</v>
      </c>
    </row>
    <row r="124" spans="1:42" ht="18.75" thickBot="1" x14ac:dyDescent="0.25">
      <c r="A124" s="202"/>
      <c r="B124" s="195" t="s">
        <v>709</v>
      </c>
      <c r="C124" s="119">
        <v>82713</v>
      </c>
      <c r="D124" s="125">
        <v>-1</v>
      </c>
      <c r="E124" s="177"/>
      <c r="F124" s="177"/>
      <c r="G124" s="177"/>
      <c r="H124" s="177"/>
      <c r="I124" s="177"/>
      <c r="J124" s="177"/>
      <c r="K124" s="224">
        <v>6870000</v>
      </c>
      <c r="L124" s="224">
        <v>7570000</v>
      </c>
      <c r="M124" s="225">
        <v>0.10189228529839883</v>
      </c>
      <c r="N124" s="60">
        <v>30</v>
      </c>
      <c r="O124" s="61">
        <f t="shared" si="16"/>
        <v>9841000</v>
      </c>
      <c r="P124" s="141">
        <v>9870000</v>
      </c>
      <c r="Q124" s="84">
        <f t="shared" si="15"/>
        <v>0.3038309114927345</v>
      </c>
      <c r="R124" s="119">
        <v>25</v>
      </c>
      <c r="S124" s="121">
        <f t="shared" si="20"/>
        <v>12337500</v>
      </c>
      <c r="T124" s="100">
        <v>12370000</v>
      </c>
      <c r="U124" s="137">
        <f t="shared" si="19"/>
        <v>0.25329280648429586</v>
      </c>
      <c r="W124" s="176" t="str">
        <f t="shared" ref="W124:W187" si="21">RIGHT(C124:C124,2)</f>
        <v>13</v>
      </c>
      <c r="X124" s="176" t="str">
        <f t="shared" si="18"/>
        <v>827</v>
      </c>
      <c r="Y124" s="144">
        <v>40000000</v>
      </c>
      <c r="Z124" s="553">
        <f t="shared" si="14"/>
        <v>2.2421479229989867</v>
      </c>
      <c r="AA124" s="143">
        <v>4250000</v>
      </c>
      <c r="AB124" s="283"/>
      <c r="AC124" s="283"/>
      <c r="AD124" s="675"/>
      <c r="AE124" s="547" t="s">
        <v>775</v>
      </c>
      <c r="AF124" s="555"/>
      <c r="AG124" s="682"/>
      <c r="AH124" s="678"/>
      <c r="AI124" s="682"/>
      <c r="AJ124" s="671"/>
      <c r="AK124" s="671"/>
      <c r="AL124" s="663"/>
      <c r="AM124" s="663"/>
      <c r="AN124" s="663"/>
      <c r="AO124" s="663"/>
      <c r="AP124" s="559">
        <v>8000</v>
      </c>
    </row>
    <row r="125" spans="1:42" ht="18.75" thickBot="1" x14ac:dyDescent="0.25">
      <c r="A125" s="202"/>
      <c r="B125" s="195" t="s">
        <v>710</v>
      </c>
      <c r="C125" s="119">
        <v>82741</v>
      </c>
      <c r="D125" s="125">
        <v>-1</v>
      </c>
      <c r="E125" s="177"/>
      <c r="F125" s="177"/>
      <c r="G125" s="177"/>
      <c r="H125" s="177"/>
      <c r="I125" s="177"/>
      <c r="J125" s="177"/>
      <c r="K125" s="224">
        <v>9870000</v>
      </c>
      <c r="L125" s="224">
        <v>11870000</v>
      </c>
      <c r="M125" s="225">
        <v>0.20263424518743667</v>
      </c>
      <c r="N125" s="60">
        <v>40</v>
      </c>
      <c r="O125" s="61">
        <f t="shared" si="16"/>
        <v>16618000</v>
      </c>
      <c r="P125" s="141">
        <v>16670000</v>
      </c>
      <c r="Q125" s="84">
        <f t="shared" si="15"/>
        <v>0.40438079191238419</v>
      </c>
      <c r="R125" s="119">
        <v>25</v>
      </c>
      <c r="S125" s="121">
        <f t="shared" si="20"/>
        <v>20837500</v>
      </c>
      <c r="T125" s="100">
        <v>20870000</v>
      </c>
      <c r="U125" s="137">
        <f t="shared" si="19"/>
        <v>0.25194961007798439</v>
      </c>
      <c r="W125" s="176" t="str">
        <f t="shared" si="21"/>
        <v>41</v>
      </c>
      <c r="X125" s="176" t="str">
        <f t="shared" si="18"/>
        <v>827</v>
      </c>
      <c r="Y125" s="144">
        <v>60000000</v>
      </c>
      <c r="Z125" s="553">
        <f t="shared" si="14"/>
        <v>1.8794241151769646</v>
      </c>
      <c r="AA125" s="143">
        <v>6300000</v>
      </c>
      <c r="AB125" s="283"/>
      <c r="AC125" s="283">
        <v>300</v>
      </c>
      <c r="AD125" s="675"/>
      <c r="AE125" s="547" t="s">
        <v>817</v>
      </c>
      <c r="AF125" s="555"/>
      <c r="AG125" s="682"/>
      <c r="AH125" s="678"/>
      <c r="AI125" s="682"/>
      <c r="AJ125" s="671"/>
      <c r="AK125" s="671"/>
      <c r="AL125" s="663"/>
      <c r="AM125" s="663"/>
      <c r="AN125" s="663"/>
      <c r="AO125" s="663"/>
      <c r="AP125" s="559"/>
    </row>
    <row r="126" spans="1:42" ht="18.75" thickBot="1" x14ac:dyDescent="0.25">
      <c r="A126" s="202"/>
      <c r="B126" s="209" t="s">
        <v>711</v>
      </c>
      <c r="C126" s="181">
        <v>82744</v>
      </c>
      <c r="D126" s="196">
        <v>-1</v>
      </c>
      <c r="E126" s="183"/>
      <c r="F126" s="183"/>
      <c r="G126" s="183"/>
      <c r="H126" s="183"/>
      <c r="I126" s="183"/>
      <c r="J126" s="183"/>
      <c r="K126" s="230">
        <v>20700000</v>
      </c>
      <c r="L126" s="230">
        <v>24870000</v>
      </c>
      <c r="M126" s="231">
        <v>0.20144927536231885</v>
      </c>
      <c r="N126" s="184">
        <v>25</v>
      </c>
      <c r="O126" s="185">
        <f t="shared" si="16"/>
        <v>31087500</v>
      </c>
      <c r="P126" s="186">
        <v>30870000</v>
      </c>
      <c r="Q126" s="187">
        <f t="shared" si="15"/>
        <v>0.24125452352231605</v>
      </c>
      <c r="R126" s="181">
        <v>25</v>
      </c>
      <c r="S126" s="188">
        <f t="shared" si="20"/>
        <v>38587500</v>
      </c>
      <c r="T126" s="189">
        <v>38570000</v>
      </c>
      <c r="U126" s="190">
        <f t="shared" si="19"/>
        <v>0.24943310657596371</v>
      </c>
      <c r="V126" s="191"/>
      <c r="W126" s="191" t="str">
        <f t="shared" si="21"/>
        <v>44</v>
      </c>
      <c r="X126" s="191" t="str">
        <f t="shared" si="18"/>
        <v>827</v>
      </c>
      <c r="Y126" s="347">
        <v>80000000</v>
      </c>
      <c r="Z126" s="553">
        <f t="shared" si="14"/>
        <v>1.0732102364755427</v>
      </c>
      <c r="AA126" s="201">
        <v>8800000</v>
      </c>
      <c r="AB126" s="284"/>
      <c r="AC126" s="284">
        <v>400</v>
      </c>
      <c r="AD126" s="676"/>
      <c r="AE126" s="547" t="s">
        <v>817</v>
      </c>
      <c r="AF126" s="555"/>
      <c r="AG126" s="683"/>
      <c r="AH126" s="679"/>
      <c r="AI126" s="683"/>
      <c r="AJ126" s="672"/>
      <c r="AK126" s="672"/>
      <c r="AL126" s="664"/>
      <c r="AM126" s="664"/>
      <c r="AN126" s="664"/>
      <c r="AO126" s="664"/>
      <c r="AP126" s="559"/>
    </row>
    <row r="127" spans="1:42" s="375" customFormat="1" ht="18.75" hidden="1" thickBot="1" x14ac:dyDescent="0.25">
      <c r="A127" s="361"/>
      <c r="B127" s="405" t="s">
        <v>201</v>
      </c>
      <c r="C127" s="406">
        <v>83911</v>
      </c>
      <c r="D127" s="407">
        <v>-1</v>
      </c>
      <c r="E127" s="408"/>
      <c r="F127" s="408"/>
      <c r="G127" s="408"/>
      <c r="H127" s="408"/>
      <c r="I127" s="408"/>
      <c r="J127" s="408"/>
      <c r="K127" s="409">
        <v>3170000</v>
      </c>
      <c r="L127" s="409">
        <v>3170000</v>
      </c>
      <c r="M127" s="410">
        <v>0</v>
      </c>
      <c r="N127" s="405">
        <v>10</v>
      </c>
      <c r="O127" s="411">
        <f t="shared" si="16"/>
        <v>3487000</v>
      </c>
      <c r="P127" s="411">
        <v>3470000</v>
      </c>
      <c r="Q127" s="412">
        <f t="shared" si="15"/>
        <v>9.4637223974763401E-2</v>
      </c>
      <c r="R127" s="406">
        <v>25</v>
      </c>
      <c r="S127" s="411">
        <f t="shared" si="20"/>
        <v>4337500</v>
      </c>
      <c r="T127" s="411">
        <v>4370000</v>
      </c>
      <c r="U127" s="413">
        <f t="shared" si="19"/>
        <v>0.25936599423631124</v>
      </c>
      <c r="V127" s="375" t="s">
        <v>613</v>
      </c>
      <c r="W127" s="375" t="str">
        <f t="shared" si="21"/>
        <v>11</v>
      </c>
      <c r="X127" s="375" t="str">
        <f t="shared" si="18"/>
        <v>839</v>
      </c>
      <c r="Y127" s="414">
        <v>1200</v>
      </c>
      <c r="Z127" s="553">
        <f t="shared" si="14"/>
        <v>-0.99972334293948129</v>
      </c>
      <c r="AA127" s="415" t="s">
        <v>613</v>
      </c>
      <c r="AB127" s="374"/>
      <c r="AC127" s="374"/>
      <c r="AD127" s="430"/>
      <c r="AE127" s="548"/>
      <c r="AF127" s="542"/>
      <c r="AG127" s="541"/>
      <c r="AH127" s="551"/>
      <c r="AI127" s="541"/>
      <c r="AJ127" s="557"/>
      <c r="AK127" s="557"/>
      <c r="AL127" s="558"/>
      <c r="AM127" s="558"/>
      <c r="AN127" s="558"/>
      <c r="AO127" s="558"/>
      <c r="AP127" s="560"/>
    </row>
    <row r="128" spans="1:42" s="375" customFormat="1" ht="18.75" hidden="1" thickBot="1" x14ac:dyDescent="0.25">
      <c r="A128" s="361"/>
      <c r="B128" s="368" t="s">
        <v>202</v>
      </c>
      <c r="C128" s="363">
        <v>83912</v>
      </c>
      <c r="D128" s="364">
        <v>-1</v>
      </c>
      <c r="E128" s="408"/>
      <c r="F128" s="408"/>
      <c r="G128" s="408"/>
      <c r="H128" s="408"/>
      <c r="I128" s="408"/>
      <c r="J128" s="408"/>
      <c r="K128" s="366">
        <v>4570000</v>
      </c>
      <c r="L128" s="366">
        <v>5070000</v>
      </c>
      <c r="M128" s="367">
        <v>0.10940919037199125</v>
      </c>
      <c r="N128" s="368">
        <v>20</v>
      </c>
      <c r="O128" s="360">
        <f t="shared" si="16"/>
        <v>6084000</v>
      </c>
      <c r="P128" s="360">
        <v>6070000</v>
      </c>
      <c r="Q128" s="369">
        <f t="shared" si="15"/>
        <v>0.19723865877712032</v>
      </c>
      <c r="R128" s="363">
        <v>25</v>
      </c>
      <c r="S128" s="360">
        <f t="shared" si="20"/>
        <v>7587500</v>
      </c>
      <c r="T128" s="360">
        <v>7570000</v>
      </c>
      <c r="U128" s="370">
        <f t="shared" si="19"/>
        <v>0.24711696869851729</v>
      </c>
      <c r="V128" s="375" t="s">
        <v>613</v>
      </c>
      <c r="W128" s="375" t="str">
        <f t="shared" si="21"/>
        <v>12</v>
      </c>
      <c r="X128" s="375" t="str">
        <f t="shared" si="18"/>
        <v>839</v>
      </c>
      <c r="Y128" s="372">
        <v>2700</v>
      </c>
      <c r="Z128" s="553">
        <f t="shared" si="14"/>
        <v>-0.99964415156507413</v>
      </c>
      <c r="AA128" s="373" t="s">
        <v>613</v>
      </c>
      <c r="AB128" s="374"/>
      <c r="AC128" s="374"/>
      <c r="AD128" s="418"/>
      <c r="AE128" s="548"/>
      <c r="AF128" s="542"/>
      <c r="AG128" s="541"/>
      <c r="AH128" s="551"/>
      <c r="AI128" s="541"/>
      <c r="AJ128" s="557"/>
      <c r="AK128" s="557"/>
      <c r="AL128" s="558"/>
      <c r="AM128" s="558"/>
      <c r="AN128" s="558"/>
      <c r="AO128" s="558"/>
      <c r="AP128" s="560"/>
    </row>
    <row r="129" spans="1:42" s="375" customFormat="1" ht="18.75" hidden="1" thickBot="1" x14ac:dyDescent="0.25">
      <c r="A129" s="361"/>
      <c r="B129" s="368" t="s">
        <v>203</v>
      </c>
      <c r="C129" s="363">
        <v>83913</v>
      </c>
      <c r="D129" s="364">
        <v>-1</v>
      </c>
      <c r="E129" s="408"/>
      <c r="F129" s="408"/>
      <c r="G129" s="408"/>
      <c r="H129" s="408"/>
      <c r="I129" s="408"/>
      <c r="J129" s="408"/>
      <c r="K129" s="366">
        <v>6870000</v>
      </c>
      <c r="L129" s="366">
        <v>7570000</v>
      </c>
      <c r="M129" s="367">
        <v>0.10189228529839883</v>
      </c>
      <c r="N129" s="368">
        <v>30</v>
      </c>
      <c r="O129" s="360">
        <f t="shared" si="16"/>
        <v>9841000</v>
      </c>
      <c r="P129" s="360">
        <v>9870000</v>
      </c>
      <c r="Q129" s="369">
        <f t="shared" si="15"/>
        <v>0.3038309114927345</v>
      </c>
      <c r="R129" s="363">
        <v>25</v>
      </c>
      <c r="S129" s="360">
        <f t="shared" si="20"/>
        <v>12337500</v>
      </c>
      <c r="T129" s="360">
        <v>12370000</v>
      </c>
      <c r="U129" s="370">
        <f t="shared" si="19"/>
        <v>0.25329280648429586</v>
      </c>
      <c r="V129" s="375" t="s">
        <v>613</v>
      </c>
      <c r="W129" s="375" t="str">
        <f t="shared" si="21"/>
        <v>13</v>
      </c>
      <c r="X129" s="375" t="str">
        <f t="shared" si="18"/>
        <v>839</v>
      </c>
      <c r="Y129" s="372">
        <v>5000</v>
      </c>
      <c r="Z129" s="553">
        <f t="shared" si="14"/>
        <v>-0.99959473150962508</v>
      </c>
      <c r="AA129" s="373" t="s">
        <v>613</v>
      </c>
      <c r="AB129" s="374"/>
      <c r="AC129" s="374"/>
      <c r="AD129" s="418"/>
      <c r="AE129" s="548"/>
      <c r="AF129" s="542"/>
      <c r="AG129" s="541"/>
      <c r="AH129" s="551"/>
      <c r="AI129" s="541"/>
      <c r="AJ129" s="557"/>
      <c r="AK129" s="557"/>
      <c r="AL129" s="558"/>
      <c r="AM129" s="558"/>
      <c r="AN129" s="558"/>
      <c r="AO129" s="558"/>
      <c r="AP129" s="560"/>
    </row>
    <row r="130" spans="1:42" s="375" customFormat="1" ht="18.75" hidden="1" thickBot="1" x14ac:dyDescent="0.25">
      <c r="A130" s="361"/>
      <c r="B130" s="368" t="s">
        <v>204</v>
      </c>
      <c r="C130" s="363">
        <v>83941</v>
      </c>
      <c r="D130" s="364">
        <v>-1</v>
      </c>
      <c r="E130" s="408"/>
      <c r="F130" s="408"/>
      <c r="G130" s="408"/>
      <c r="H130" s="408"/>
      <c r="I130" s="408"/>
      <c r="J130" s="408"/>
      <c r="K130" s="366">
        <v>9870000</v>
      </c>
      <c r="L130" s="366">
        <v>11870000</v>
      </c>
      <c r="M130" s="367">
        <v>0.20263424518743667</v>
      </c>
      <c r="N130" s="368">
        <v>40</v>
      </c>
      <c r="O130" s="360">
        <f t="shared" si="16"/>
        <v>16618000</v>
      </c>
      <c r="P130" s="360">
        <v>16670000</v>
      </c>
      <c r="Q130" s="369">
        <f t="shared" si="15"/>
        <v>0.40438079191238419</v>
      </c>
      <c r="R130" s="363">
        <v>25</v>
      </c>
      <c r="S130" s="360">
        <f t="shared" si="20"/>
        <v>20837500</v>
      </c>
      <c r="T130" s="360">
        <v>20870000</v>
      </c>
      <c r="U130" s="370">
        <f t="shared" si="19"/>
        <v>0.25194961007798439</v>
      </c>
      <c r="V130" s="375" t="s">
        <v>613</v>
      </c>
      <c r="W130" s="375" t="str">
        <f t="shared" si="21"/>
        <v>41</v>
      </c>
      <c r="X130" s="375" t="str">
        <f t="shared" si="18"/>
        <v>839</v>
      </c>
      <c r="Y130" s="372">
        <v>9000</v>
      </c>
      <c r="Z130" s="553">
        <f t="shared" si="14"/>
        <v>-0.99956808638272343</v>
      </c>
      <c r="AA130" s="373" t="s">
        <v>613</v>
      </c>
      <c r="AB130" s="374"/>
      <c r="AC130" s="374"/>
      <c r="AD130" s="418"/>
      <c r="AE130" s="548"/>
      <c r="AF130" s="542"/>
      <c r="AG130" s="541"/>
      <c r="AH130" s="551"/>
      <c r="AI130" s="541"/>
      <c r="AJ130" s="557"/>
      <c r="AK130" s="557"/>
      <c r="AL130" s="558"/>
      <c r="AM130" s="558"/>
      <c r="AN130" s="558"/>
      <c r="AO130" s="558"/>
      <c r="AP130" s="560"/>
    </row>
    <row r="131" spans="1:42" s="375" customFormat="1" ht="18.75" hidden="1" thickBot="1" x14ac:dyDescent="0.25">
      <c r="A131" s="361"/>
      <c r="B131" s="368" t="s">
        <v>205</v>
      </c>
      <c r="C131" s="363">
        <v>83944</v>
      </c>
      <c r="D131" s="364">
        <v>-1</v>
      </c>
      <c r="E131" s="408"/>
      <c r="F131" s="408"/>
      <c r="G131" s="408"/>
      <c r="H131" s="408"/>
      <c r="I131" s="408"/>
      <c r="J131" s="408"/>
      <c r="K131" s="366">
        <v>20700000</v>
      </c>
      <c r="L131" s="366">
        <v>24870000</v>
      </c>
      <c r="M131" s="367">
        <v>0.20144927536231885</v>
      </c>
      <c r="N131" s="368">
        <v>25</v>
      </c>
      <c r="O131" s="360">
        <f t="shared" si="16"/>
        <v>31087500</v>
      </c>
      <c r="P131" s="360">
        <v>30870000</v>
      </c>
      <c r="Q131" s="369">
        <f t="shared" si="15"/>
        <v>0.24125452352231605</v>
      </c>
      <c r="R131" s="363">
        <v>25</v>
      </c>
      <c r="S131" s="360">
        <f t="shared" si="20"/>
        <v>38587500</v>
      </c>
      <c r="T131" s="360">
        <v>38570000</v>
      </c>
      <c r="U131" s="370">
        <f t="shared" si="19"/>
        <v>0.24943310657596371</v>
      </c>
      <c r="V131" s="375" t="s">
        <v>613</v>
      </c>
      <c r="W131" s="375" t="str">
        <f t="shared" si="21"/>
        <v>44</v>
      </c>
      <c r="X131" s="375" t="str">
        <f t="shared" si="18"/>
        <v>839</v>
      </c>
      <c r="Y131" s="372">
        <v>12000</v>
      </c>
      <c r="Z131" s="553">
        <f t="shared" si="14"/>
        <v>-0.99968901846452862</v>
      </c>
      <c r="AA131" s="373" t="s">
        <v>613</v>
      </c>
      <c r="AB131" s="374"/>
      <c r="AC131" s="374"/>
      <c r="AD131" s="418"/>
      <c r="AE131" s="548"/>
      <c r="AF131" s="542"/>
      <c r="AG131" s="541"/>
      <c r="AH131" s="551"/>
      <c r="AI131" s="541"/>
      <c r="AJ131" s="557"/>
      <c r="AK131" s="557"/>
      <c r="AL131" s="558"/>
      <c r="AM131" s="558"/>
      <c r="AN131" s="558"/>
      <c r="AO131" s="558"/>
      <c r="AP131" s="560"/>
    </row>
    <row r="132" spans="1:42" s="375" customFormat="1" ht="18.75" hidden="1" thickBot="1" x14ac:dyDescent="0.25">
      <c r="A132" s="361"/>
      <c r="B132" s="363" t="s">
        <v>502</v>
      </c>
      <c r="C132" s="363">
        <v>22311</v>
      </c>
      <c r="E132" s="408"/>
      <c r="F132" s="408"/>
      <c r="G132" s="408"/>
      <c r="H132" s="408"/>
      <c r="I132" s="408"/>
      <c r="J132" s="408"/>
      <c r="K132" s="366"/>
      <c r="L132" s="366">
        <v>3870000</v>
      </c>
      <c r="M132" s="367" t="s">
        <v>266</v>
      </c>
      <c r="N132" s="368">
        <v>10</v>
      </c>
      <c r="O132" s="360">
        <f t="shared" si="16"/>
        <v>4257000</v>
      </c>
      <c r="P132" s="360">
        <v>4270000</v>
      </c>
      <c r="Q132" s="369">
        <f t="shared" si="15"/>
        <v>0.10335917312661498</v>
      </c>
      <c r="R132" s="363">
        <v>25</v>
      </c>
      <c r="S132" s="360">
        <f t="shared" si="20"/>
        <v>5337500</v>
      </c>
      <c r="T132" s="360">
        <v>5370000</v>
      </c>
      <c r="U132" s="370">
        <f t="shared" si="19"/>
        <v>0.2576112412177986</v>
      </c>
      <c r="V132" s="375" t="s">
        <v>613</v>
      </c>
      <c r="W132" s="375" t="str">
        <f t="shared" si="21"/>
        <v>11</v>
      </c>
      <c r="X132" s="375" t="str">
        <f t="shared" si="18"/>
        <v>223</v>
      </c>
      <c r="Y132" s="372" t="s">
        <v>613</v>
      </c>
      <c r="Z132" s="553" t="e">
        <f t="shared" si="14"/>
        <v>#VALUE!</v>
      </c>
      <c r="AA132" s="373"/>
      <c r="AB132" s="374"/>
      <c r="AC132" s="374"/>
      <c r="AD132" s="688" t="s">
        <v>597</v>
      </c>
      <c r="AE132" s="548"/>
      <c r="AF132" s="542"/>
      <c r="AG132" s="541"/>
      <c r="AH132" s="551"/>
      <c r="AI132" s="541"/>
      <c r="AJ132" s="557"/>
      <c r="AK132" s="557"/>
      <c r="AL132" s="558"/>
      <c r="AM132" s="558"/>
      <c r="AN132" s="558"/>
      <c r="AO132" s="558"/>
      <c r="AP132" s="560"/>
    </row>
    <row r="133" spans="1:42" s="375" customFormat="1" ht="18.75" hidden="1" thickBot="1" x14ac:dyDescent="0.25">
      <c r="A133" s="361"/>
      <c r="B133" s="363" t="s">
        <v>503</v>
      </c>
      <c r="C133" s="363">
        <v>22312</v>
      </c>
      <c r="E133" s="408"/>
      <c r="F133" s="408"/>
      <c r="G133" s="408"/>
      <c r="H133" s="408"/>
      <c r="I133" s="408"/>
      <c r="J133" s="408"/>
      <c r="K133" s="366"/>
      <c r="L133" s="366">
        <v>6470000</v>
      </c>
      <c r="M133" s="367" t="s">
        <v>266</v>
      </c>
      <c r="N133" s="368">
        <v>20</v>
      </c>
      <c r="O133" s="360">
        <f t="shared" si="16"/>
        <v>7764000</v>
      </c>
      <c r="P133" s="360">
        <v>7770000</v>
      </c>
      <c r="Q133" s="369">
        <f t="shared" si="15"/>
        <v>0.20092735703245751</v>
      </c>
      <c r="R133" s="363">
        <v>25</v>
      </c>
      <c r="S133" s="360">
        <f t="shared" si="20"/>
        <v>9712500</v>
      </c>
      <c r="T133" s="360">
        <v>9770000</v>
      </c>
      <c r="U133" s="370">
        <f t="shared" si="19"/>
        <v>0.2574002574002574</v>
      </c>
      <c r="V133" s="375" t="s">
        <v>613</v>
      </c>
      <c r="W133" s="375" t="str">
        <f t="shared" si="21"/>
        <v>12</v>
      </c>
      <c r="X133" s="375" t="str">
        <f t="shared" si="18"/>
        <v>223</v>
      </c>
      <c r="Y133" s="372" t="s">
        <v>613</v>
      </c>
      <c r="Z133" s="553" t="e">
        <f t="shared" ref="Z133:Z196" si="22">(Y133-S133)/S133</f>
        <v>#VALUE!</v>
      </c>
      <c r="AA133" s="373"/>
      <c r="AB133" s="374"/>
      <c r="AC133" s="374"/>
      <c r="AD133" s="689"/>
      <c r="AE133" s="548"/>
      <c r="AF133" s="542"/>
      <c r="AG133" s="541"/>
      <c r="AH133" s="551"/>
      <c r="AI133" s="541"/>
      <c r="AJ133" s="557"/>
      <c r="AK133" s="557"/>
      <c r="AL133" s="558"/>
      <c r="AM133" s="558"/>
      <c r="AN133" s="558"/>
      <c r="AO133" s="558"/>
      <c r="AP133" s="560"/>
    </row>
    <row r="134" spans="1:42" s="375" customFormat="1" ht="18.75" hidden="1" thickBot="1" x14ac:dyDescent="0.25">
      <c r="A134" s="361"/>
      <c r="B134" s="363" t="s">
        <v>504</v>
      </c>
      <c r="C134" s="363">
        <v>22313</v>
      </c>
      <c r="E134" s="408"/>
      <c r="F134" s="408"/>
      <c r="G134" s="408"/>
      <c r="H134" s="408"/>
      <c r="I134" s="408"/>
      <c r="J134" s="408"/>
      <c r="K134" s="366"/>
      <c r="L134" s="366">
        <v>8970000</v>
      </c>
      <c r="M134" s="367" t="s">
        <v>266</v>
      </c>
      <c r="N134" s="368">
        <v>30</v>
      </c>
      <c r="O134" s="360">
        <f t="shared" si="16"/>
        <v>11661000</v>
      </c>
      <c r="P134" s="360">
        <v>11700000</v>
      </c>
      <c r="Q134" s="369">
        <f t="shared" si="15"/>
        <v>0.30434782608695654</v>
      </c>
      <c r="R134" s="363">
        <v>25</v>
      </c>
      <c r="S134" s="360">
        <f t="shared" si="20"/>
        <v>14625000</v>
      </c>
      <c r="T134" s="360">
        <v>14670000</v>
      </c>
      <c r="U134" s="370">
        <f t="shared" si="19"/>
        <v>0.25384615384615383</v>
      </c>
      <c r="V134" s="375" t="s">
        <v>613</v>
      </c>
      <c r="W134" s="375" t="str">
        <f t="shared" si="21"/>
        <v>13</v>
      </c>
      <c r="X134" s="375" t="str">
        <f t="shared" si="18"/>
        <v>223</v>
      </c>
      <c r="Y134" s="372" t="s">
        <v>613</v>
      </c>
      <c r="Z134" s="553" t="e">
        <f t="shared" si="22"/>
        <v>#VALUE!</v>
      </c>
      <c r="AA134" s="373"/>
      <c r="AB134" s="374"/>
      <c r="AC134" s="374"/>
      <c r="AD134" s="689"/>
      <c r="AE134" s="548"/>
      <c r="AF134" s="542"/>
      <c r="AG134" s="541"/>
      <c r="AH134" s="551"/>
      <c r="AI134" s="541"/>
      <c r="AJ134" s="557"/>
      <c r="AK134" s="557"/>
      <c r="AL134" s="558"/>
      <c r="AM134" s="558"/>
      <c r="AN134" s="558"/>
      <c r="AO134" s="558"/>
      <c r="AP134" s="560"/>
    </row>
    <row r="135" spans="1:42" s="375" customFormat="1" ht="18.75" hidden="1" thickBot="1" x14ac:dyDescent="0.25">
      <c r="A135" s="361"/>
      <c r="B135" s="363" t="s">
        <v>505</v>
      </c>
      <c r="C135" s="363">
        <v>22315</v>
      </c>
      <c r="E135" s="408"/>
      <c r="F135" s="408"/>
      <c r="G135" s="408"/>
      <c r="H135" s="408"/>
      <c r="I135" s="408"/>
      <c r="J135" s="408"/>
      <c r="K135" s="366"/>
      <c r="L135" s="366">
        <v>14570000</v>
      </c>
      <c r="M135" s="367" t="s">
        <v>266</v>
      </c>
      <c r="N135" s="368">
        <v>40</v>
      </c>
      <c r="O135" s="360">
        <f t="shared" si="16"/>
        <v>20398000</v>
      </c>
      <c r="P135" s="360">
        <v>20370000</v>
      </c>
      <c r="Q135" s="369">
        <f t="shared" si="15"/>
        <v>0.39807824296499655</v>
      </c>
      <c r="R135" s="363">
        <v>25</v>
      </c>
      <c r="S135" s="360">
        <f t="shared" si="20"/>
        <v>25462500</v>
      </c>
      <c r="T135" s="360">
        <v>25470000</v>
      </c>
      <c r="U135" s="370">
        <f t="shared" si="19"/>
        <v>0.25036818851251841</v>
      </c>
      <c r="V135" s="375" t="s">
        <v>613</v>
      </c>
      <c r="W135" s="375" t="str">
        <f t="shared" si="21"/>
        <v>15</v>
      </c>
      <c r="X135" s="375" t="str">
        <f t="shared" si="18"/>
        <v>223</v>
      </c>
      <c r="Y135" s="372" t="s">
        <v>613</v>
      </c>
      <c r="Z135" s="553" t="e">
        <f t="shared" si="22"/>
        <v>#VALUE!</v>
      </c>
      <c r="AA135" s="373"/>
      <c r="AB135" s="374"/>
      <c r="AC135" s="374"/>
      <c r="AD135" s="689"/>
      <c r="AE135" s="548"/>
      <c r="AF135" s="542"/>
      <c r="AG135" s="541"/>
      <c r="AH135" s="551"/>
      <c r="AI135" s="541"/>
      <c r="AJ135" s="557"/>
      <c r="AK135" s="557"/>
      <c r="AL135" s="558"/>
      <c r="AM135" s="558"/>
      <c r="AN135" s="558"/>
      <c r="AO135" s="558"/>
      <c r="AP135" s="560"/>
    </row>
    <row r="136" spans="1:42" s="375" customFormat="1" ht="18.75" hidden="1" thickBot="1" x14ac:dyDescent="0.25">
      <c r="A136" s="361"/>
      <c r="B136" s="431" t="s">
        <v>506</v>
      </c>
      <c r="C136" s="431">
        <v>22321</v>
      </c>
      <c r="E136" s="408"/>
      <c r="F136" s="408"/>
      <c r="G136" s="408"/>
      <c r="H136" s="408"/>
      <c r="I136" s="408"/>
      <c r="J136" s="408"/>
      <c r="K136" s="366"/>
      <c r="L136" s="366">
        <v>5370000</v>
      </c>
      <c r="M136" s="367" t="s">
        <v>266</v>
      </c>
      <c r="N136" s="368">
        <v>10</v>
      </c>
      <c r="O136" s="360">
        <f t="shared" si="16"/>
        <v>5907000</v>
      </c>
      <c r="P136" s="360">
        <v>5970000</v>
      </c>
      <c r="Q136" s="369">
        <f t="shared" si="15"/>
        <v>0.11173184357541899</v>
      </c>
      <c r="R136" s="363">
        <v>25</v>
      </c>
      <c r="S136" s="360">
        <f t="shared" si="20"/>
        <v>7462500</v>
      </c>
      <c r="T136" s="360">
        <v>8070000</v>
      </c>
      <c r="U136" s="370">
        <f t="shared" si="19"/>
        <v>0.35175879396984927</v>
      </c>
      <c r="V136" s="375" t="s">
        <v>613</v>
      </c>
      <c r="W136" s="375" t="str">
        <f t="shared" si="21"/>
        <v>21</v>
      </c>
      <c r="X136" s="375" t="str">
        <f t="shared" si="18"/>
        <v>223</v>
      </c>
      <c r="Y136" s="372" t="s">
        <v>613</v>
      </c>
      <c r="Z136" s="553" t="e">
        <f t="shared" si="22"/>
        <v>#VALUE!</v>
      </c>
      <c r="AA136" s="373"/>
      <c r="AB136" s="374"/>
      <c r="AC136" s="374"/>
      <c r="AD136" s="689"/>
      <c r="AE136" s="548"/>
      <c r="AF136" s="542"/>
      <c r="AG136" s="541"/>
      <c r="AH136" s="551"/>
      <c r="AI136" s="541"/>
      <c r="AJ136" s="557"/>
      <c r="AK136" s="557"/>
      <c r="AL136" s="558"/>
      <c r="AM136" s="558"/>
      <c r="AN136" s="558"/>
      <c r="AO136" s="558"/>
      <c r="AP136" s="560"/>
    </row>
    <row r="137" spans="1:42" s="375" customFormat="1" ht="18.75" hidden="1" thickBot="1" x14ac:dyDescent="0.25">
      <c r="A137" s="361"/>
      <c r="B137" s="431" t="s">
        <v>507</v>
      </c>
      <c r="C137" s="431">
        <v>22322</v>
      </c>
      <c r="E137" s="408"/>
      <c r="F137" s="408"/>
      <c r="G137" s="408"/>
      <c r="H137" s="408"/>
      <c r="I137" s="408"/>
      <c r="J137" s="408"/>
      <c r="K137" s="366"/>
      <c r="L137" s="366">
        <v>8070000</v>
      </c>
      <c r="M137" s="367" t="s">
        <v>266</v>
      </c>
      <c r="N137" s="368">
        <v>20</v>
      </c>
      <c r="O137" s="360">
        <f t="shared" si="16"/>
        <v>9684000</v>
      </c>
      <c r="P137" s="360">
        <v>9700000</v>
      </c>
      <c r="Q137" s="369">
        <f t="shared" si="15"/>
        <v>0.20198265179677818</v>
      </c>
      <c r="R137" s="363">
        <v>25</v>
      </c>
      <c r="S137" s="360">
        <f t="shared" si="20"/>
        <v>12125000</v>
      </c>
      <c r="T137" s="360">
        <v>13070000</v>
      </c>
      <c r="U137" s="370">
        <f t="shared" si="19"/>
        <v>0.34742268041237112</v>
      </c>
      <c r="V137" s="375" t="s">
        <v>613</v>
      </c>
      <c r="W137" s="375" t="str">
        <f t="shared" si="21"/>
        <v>22</v>
      </c>
      <c r="X137" s="375" t="str">
        <f t="shared" si="18"/>
        <v>223</v>
      </c>
      <c r="Y137" s="372" t="s">
        <v>613</v>
      </c>
      <c r="Z137" s="553" t="e">
        <f t="shared" si="22"/>
        <v>#VALUE!</v>
      </c>
      <c r="AA137" s="373"/>
      <c r="AB137" s="374"/>
      <c r="AC137" s="374"/>
      <c r="AD137" s="689"/>
      <c r="AE137" s="548"/>
      <c r="AF137" s="542"/>
      <c r="AG137" s="541"/>
      <c r="AH137" s="551"/>
      <c r="AI137" s="541"/>
      <c r="AJ137" s="557"/>
      <c r="AK137" s="557"/>
      <c r="AL137" s="558"/>
      <c r="AM137" s="558"/>
      <c r="AN137" s="558"/>
      <c r="AO137" s="558"/>
      <c r="AP137" s="560"/>
    </row>
    <row r="138" spans="1:42" s="375" customFormat="1" ht="18.75" hidden="1" thickBot="1" x14ac:dyDescent="0.25">
      <c r="A138" s="361"/>
      <c r="B138" s="431" t="s">
        <v>508</v>
      </c>
      <c r="C138" s="431">
        <v>22323</v>
      </c>
      <c r="E138" s="408"/>
      <c r="F138" s="408"/>
      <c r="G138" s="408"/>
      <c r="H138" s="408"/>
      <c r="I138" s="408"/>
      <c r="J138" s="408"/>
      <c r="K138" s="366"/>
      <c r="L138" s="366">
        <v>10170000</v>
      </c>
      <c r="M138" s="367" t="s">
        <v>266</v>
      </c>
      <c r="N138" s="368">
        <v>30</v>
      </c>
      <c r="O138" s="360">
        <f t="shared" si="16"/>
        <v>13221000</v>
      </c>
      <c r="P138" s="360">
        <v>13270000</v>
      </c>
      <c r="Q138" s="369">
        <f t="shared" si="15"/>
        <v>0.30481809242871188</v>
      </c>
      <c r="R138" s="363">
        <v>25</v>
      </c>
      <c r="S138" s="360">
        <f t="shared" si="20"/>
        <v>16587500</v>
      </c>
      <c r="T138" s="360">
        <v>17970000</v>
      </c>
      <c r="U138" s="370">
        <f t="shared" si="19"/>
        <v>0.35418236623963828</v>
      </c>
      <c r="V138" s="375" t="s">
        <v>613</v>
      </c>
      <c r="W138" s="375" t="str">
        <f t="shared" si="21"/>
        <v>23</v>
      </c>
      <c r="X138" s="375" t="str">
        <f t="shared" si="18"/>
        <v>223</v>
      </c>
      <c r="Y138" s="372" t="s">
        <v>613</v>
      </c>
      <c r="Z138" s="553" t="e">
        <f t="shared" si="22"/>
        <v>#VALUE!</v>
      </c>
      <c r="AA138" s="373"/>
      <c r="AB138" s="374"/>
      <c r="AC138" s="374"/>
      <c r="AD138" s="689"/>
      <c r="AE138" s="548"/>
      <c r="AF138" s="542"/>
      <c r="AG138" s="541"/>
      <c r="AH138" s="551"/>
      <c r="AI138" s="541"/>
      <c r="AJ138" s="557"/>
      <c r="AK138" s="557"/>
      <c r="AL138" s="558"/>
      <c r="AM138" s="558"/>
      <c r="AN138" s="558"/>
      <c r="AO138" s="558"/>
      <c r="AP138" s="560"/>
    </row>
    <row r="139" spans="1:42" s="375" customFormat="1" ht="18.75" hidden="1" thickBot="1" x14ac:dyDescent="0.25">
      <c r="A139" s="361"/>
      <c r="B139" s="431" t="s">
        <v>509</v>
      </c>
      <c r="C139" s="431">
        <v>22325</v>
      </c>
      <c r="E139" s="408"/>
      <c r="F139" s="408"/>
      <c r="G139" s="408"/>
      <c r="H139" s="408"/>
      <c r="I139" s="408"/>
      <c r="J139" s="408"/>
      <c r="K139" s="366"/>
      <c r="L139" s="366">
        <v>15070000</v>
      </c>
      <c r="M139" s="367" t="s">
        <v>266</v>
      </c>
      <c r="N139" s="368">
        <v>40</v>
      </c>
      <c r="O139" s="360">
        <f t="shared" si="16"/>
        <v>21098000</v>
      </c>
      <c r="P139" s="360">
        <v>21070000</v>
      </c>
      <c r="Q139" s="369">
        <f t="shared" si="15"/>
        <v>0.39814200398142002</v>
      </c>
      <c r="R139" s="363">
        <v>25</v>
      </c>
      <c r="S139" s="360">
        <f t="shared" si="20"/>
        <v>26337500</v>
      </c>
      <c r="T139" s="360">
        <v>28470000</v>
      </c>
      <c r="U139" s="370">
        <f t="shared" si="19"/>
        <v>0.35121025154247748</v>
      </c>
      <c r="V139" s="375" t="s">
        <v>613</v>
      </c>
      <c r="W139" s="375" t="str">
        <f t="shared" si="21"/>
        <v>25</v>
      </c>
      <c r="X139" s="375" t="str">
        <f t="shared" si="18"/>
        <v>223</v>
      </c>
      <c r="Y139" s="372" t="s">
        <v>613</v>
      </c>
      <c r="Z139" s="553" t="e">
        <f t="shared" si="22"/>
        <v>#VALUE!</v>
      </c>
      <c r="AA139" s="373"/>
      <c r="AB139" s="374"/>
      <c r="AC139" s="374"/>
      <c r="AD139" s="689"/>
      <c r="AE139" s="548"/>
      <c r="AF139" s="542"/>
      <c r="AG139" s="541"/>
      <c r="AH139" s="551"/>
      <c r="AI139" s="541"/>
      <c r="AJ139" s="557"/>
      <c r="AK139" s="557"/>
      <c r="AL139" s="558"/>
      <c r="AM139" s="558"/>
      <c r="AN139" s="558"/>
      <c r="AO139" s="558"/>
      <c r="AP139" s="560"/>
    </row>
    <row r="140" spans="1:42" s="375" customFormat="1" ht="18.75" hidden="1" thickBot="1" x14ac:dyDescent="0.25">
      <c r="A140" s="361"/>
      <c r="B140" s="431" t="s">
        <v>510</v>
      </c>
      <c r="C140" s="431">
        <v>22331</v>
      </c>
      <c r="E140" s="408"/>
      <c r="F140" s="408"/>
      <c r="G140" s="408"/>
      <c r="H140" s="408"/>
      <c r="I140" s="408"/>
      <c r="J140" s="408"/>
      <c r="K140" s="366"/>
      <c r="L140" s="366">
        <v>5870000</v>
      </c>
      <c r="M140" s="367" t="s">
        <v>266</v>
      </c>
      <c r="N140" s="368">
        <v>10</v>
      </c>
      <c r="O140" s="360">
        <f t="shared" si="16"/>
        <v>6457000</v>
      </c>
      <c r="P140" s="360">
        <v>6470000</v>
      </c>
      <c r="Q140" s="369">
        <f t="shared" si="15"/>
        <v>0.10221465076660988</v>
      </c>
      <c r="R140" s="363">
        <v>25</v>
      </c>
      <c r="S140" s="360">
        <f t="shared" si="20"/>
        <v>8087500</v>
      </c>
      <c r="T140" s="360">
        <v>8770000</v>
      </c>
      <c r="U140" s="370">
        <f t="shared" si="19"/>
        <v>0.3554868624420402</v>
      </c>
      <c r="V140" s="375" t="s">
        <v>613</v>
      </c>
      <c r="W140" s="375" t="str">
        <f t="shared" si="21"/>
        <v>31</v>
      </c>
      <c r="X140" s="375" t="str">
        <f t="shared" si="18"/>
        <v>223</v>
      </c>
      <c r="Y140" s="372">
        <v>1200</v>
      </c>
      <c r="Z140" s="553">
        <f t="shared" si="22"/>
        <v>-0.99985162287480678</v>
      </c>
      <c r="AA140" s="373"/>
      <c r="AB140" s="374"/>
      <c r="AC140" s="374"/>
      <c r="AD140" s="689"/>
      <c r="AE140" s="548"/>
      <c r="AF140" s="542"/>
      <c r="AG140" s="541"/>
      <c r="AH140" s="551"/>
      <c r="AI140" s="541"/>
      <c r="AJ140" s="557"/>
      <c r="AK140" s="557"/>
      <c r="AL140" s="558"/>
      <c r="AM140" s="558"/>
      <c r="AN140" s="558"/>
      <c r="AO140" s="558"/>
      <c r="AP140" s="560"/>
    </row>
    <row r="141" spans="1:42" s="375" customFormat="1" ht="18.75" hidden="1" thickBot="1" x14ac:dyDescent="0.25">
      <c r="A141" s="361"/>
      <c r="B141" s="431" t="s">
        <v>511</v>
      </c>
      <c r="C141" s="431">
        <v>22332</v>
      </c>
      <c r="E141" s="408"/>
      <c r="F141" s="408"/>
      <c r="G141" s="408"/>
      <c r="H141" s="408"/>
      <c r="I141" s="408"/>
      <c r="J141" s="408"/>
      <c r="K141" s="366"/>
      <c r="L141" s="366">
        <v>8270000</v>
      </c>
      <c r="M141" s="367" t="s">
        <v>266</v>
      </c>
      <c r="N141" s="368">
        <v>20</v>
      </c>
      <c r="O141" s="360">
        <f t="shared" si="16"/>
        <v>9924000</v>
      </c>
      <c r="P141" s="360">
        <v>9970000</v>
      </c>
      <c r="Q141" s="369">
        <f t="shared" si="15"/>
        <v>0.20556227327690446</v>
      </c>
      <c r="R141" s="363">
        <v>25</v>
      </c>
      <c r="S141" s="360">
        <f t="shared" si="20"/>
        <v>12462500</v>
      </c>
      <c r="T141" s="360">
        <v>12570000</v>
      </c>
      <c r="U141" s="370">
        <f t="shared" si="19"/>
        <v>0.26078234704112335</v>
      </c>
      <c r="V141" s="375" t="s">
        <v>613</v>
      </c>
      <c r="W141" s="375" t="str">
        <f t="shared" si="21"/>
        <v>32</v>
      </c>
      <c r="X141" s="375" t="str">
        <f t="shared" si="18"/>
        <v>223</v>
      </c>
      <c r="Y141" s="372">
        <v>2700</v>
      </c>
      <c r="Z141" s="553">
        <f t="shared" si="22"/>
        <v>-0.9997833500501504</v>
      </c>
      <c r="AA141" s="373"/>
      <c r="AB141" s="374"/>
      <c r="AC141" s="374"/>
      <c r="AD141" s="689"/>
      <c r="AE141" s="548"/>
      <c r="AF141" s="542"/>
      <c r="AG141" s="541"/>
      <c r="AH141" s="551"/>
      <c r="AI141" s="541"/>
      <c r="AJ141" s="557"/>
      <c r="AK141" s="557"/>
      <c r="AL141" s="558"/>
      <c r="AM141" s="558"/>
      <c r="AN141" s="558"/>
      <c r="AO141" s="558"/>
      <c r="AP141" s="560"/>
    </row>
    <row r="142" spans="1:42" s="375" customFormat="1" ht="18.75" hidden="1" thickBot="1" x14ac:dyDescent="0.25">
      <c r="A142" s="361"/>
      <c r="B142" s="431" t="s">
        <v>512</v>
      </c>
      <c r="C142" s="431">
        <v>22333</v>
      </c>
      <c r="E142" s="408"/>
      <c r="F142" s="408"/>
      <c r="G142" s="408"/>
      <c r="H142" s="408"/>
      <c r="I142" s="408"/>
      <c r="J142" s="408"/>
      <c r="K142" s="366"/>
      <c r="L142" s="366">
        <v>10470000</v>
      </c>
      <c r="M142" s="367" t="s">
        <v>266</v>
      </c>
      <c r="N142" s="368">
        <v>30</v>
      </c>
      <c r="O142" s="360">
        <f t="shared" si="16"/>
        <v>13611000</v>
      </c>
      <c r="P142" s="360">
        <v>13670000</v>
      </c>
      <c r="Q142" s="369">
        <f t="shared" si="15"/>
        <v>0.30563514804202485</v>
      </c>
      <c r="R142" s="363">
        <v>25</v>
      </c>
      <c r="S142" s="360">
        <f t="shared" si="20"/>
        <v>17087500</v>
      </c>
      <c r="T142" s="360">
        <v>17170000</v>
      </c>
      <c r="U142" s="370">
        <f t="shared" si="19"/>
        <v>0.25603511338697876</v>
      </c>
      <c r="V142" s="375" t="s">
        <v>613</v>
      </c>
      <c r="W142" s="375" t="str">
        <f t="shared" si="21"/>
        <v>33</v>
      </c>
      <c r="X142" s="375" t="str">
        <f t="shared" si="18"/>
        <v>223</v>
      </c>
      <c r="Y142" s="372">
        <v>5000</v>
      </c>
      <c r="Z142" s="553">
        <f t="shared" si="22"/>
        <v>-0.99970738844184348</v>
      </c>
      <c r="AA142" s="373"/>
      <c r="AB142" s="374"/>
      <c r="AC142" s="374"/>
      <c r="AD142" s="689"/>
      <c r="AE142" s="548"/>
      <c r="AF142" s="542"/>
      <c r="AG142" s="541"/>
      <c r="AH142" s="551"/>
      <c r="AI142" s="541"/>
      <c r="AJ142" s="557"/>
      <c r="AK142" s="557"/>
      <c r="AL142" s="558"/>
      <c r="AM142" s="558"/>
      <c r="AN142" s="558"/>
      <c r="AO142" s="558"/>
      <c r="AP142" s="560"/>
    </row>
    <row r="143" spans="1:42" s="375" customFormat="1" ht="18.75" hidden="1" thickBot="1" x14ac:dyDescent="0.25">
      <c r="A143" s="361"/>
      <c r="B143" s="431" t="s">
        <v>513</v>
      </c>
      <c r="C143" s="431">
        <v>22335</v>
      </c>
      <c r="E143" s="408"/>
      <c r="F143" s="408"/>
      <c r="G143" s="408"/>
      <c r="H143" s="408"/>
      <c r="I143" s="408"/>
      <c r="J143" s="408"/>
      <c r="K143" s="366"/>
      <c r="L143" s="366">
        <v>15670000</v>
      </c>
      <c r="M143" s="367" t="s">
        <v>266</v>
      </c>
      <c r="N143" s="368">
        <v>40</v>
      </c>
      <c r="O143" s="360">
        <f t="shared" si="16"/>
        <v>21938000</v>
      </c>
      <c r="P143" s="360">
        <v>21970000</v>
      </c>
      <c r="Q143" s="369">
        <f t="shared" si="15"/>
        <v>0.40204211869814932</v>
      </c>
      <c r="R143" s="363">
        <v>25</v>
      </c>
      <c r="S143" s="360">
        <f t="shared" si="20"/>
        <v>27462500</v>
      </c>
      <c r="T143" s="360">
        <v>29670000</v>
      </c>
      <c r="U143" s="370">
        <f t="shared" si="19"/>
        <v>0.35047792444242148</v>
      </c>
      <c r="V143" s="375" t="s">
        <v>613</v>
      </c>
      <c r="W143" s="375" t="str">
        <f t="shared" si="21"/>
        <v>35</v>
      </c>
      <c r="X143" s="375" t="str">
        <f t="shared" si="18"/>
        <v>223</v>
      </c>
      <c r="Y143" s="372" t="s">
        <v>613</v>
      </c>
      <c r="Z143" s="553" t="e">
        <f t="shared" si="22"/>
        <v>#VALUE!</v>
      </c>
      <c r="AA143" s="373"/>
      <c r="AB143" s="374"/>
      <c r="AC143" s="374"/>
      <c r="AD143" s="689"/>
      <c r="AE143" s="548"/>
      <c r="AF143" s="542"/>
      <c r="AG143" s="541"/>
      <c r="AH143" s="551"/>
      <c r="AI143" s="541"/>
      <c r="AJ143" s="557"/>
      <c r="AK143" s="557"/>
      <c r="AL143" s="558"/>
      <c r="AM143" s="558"/>
      <c r="AN143" s="558"/>
      <c r="AO143" s="558"/>
      <c r="AP143" s="560"/>
    </row>
    <row r="144" spans="1:42" s="375" customFormat="1" ht="18.75" hidden="1" thickBot="1" x14ac:dyDescent="0.25">
      <c r="A144" s="361"/>
      <c r="B144" s="363" t="s">
        <v>514</v>
      </c>
      <c r="C144" s="363">
        <v>22341</v>
      </c>
      <c r="E144" s="408"/>
      <c r="F144" s="408"/>
      <c r="G144" s="408"/>
      <c r="H144" s="408"/>
      <c r="I144" s="408"/>
      <c r="J144" s="408"/>
      <c r="K144" s="366"/>
      <c r="L144" s="366">
        <v>13270000</v>
      </c>
      <c r="M144" s="367" t="s">
        <v>266</v>
      </c>
      <c r="N144" s="368">
        <v>40</v>
      </c>
      <c r="O144" s="360">
        <f t="shared" si="16"/>
        <v>18578000</v>
      </c>
      <c r="P144" s="360">
        <v>18570000</v>
      </c>
      <c r="Q144" s="369">
        <f t="shared" si="15"/>
        <v>0.39939713639788998</v>
      </c>
      <c r="R144" s="363">
        <v>25</v>
      </c>
      <c r="S144" s="360">
        <f t="shared" si="20"/>
        <v>23212500</v>
      </c>
      <c r="T144" s="360">
        <v>24670000</v>
      </c>
      <c r="U144" s="370">
        <f t="shared" si="19"/>
        <v>0.32848680667743674</v>
      </c>
      <c r="V144" s="375" t="s">
        <v>613</v>
      </c>
      <c r="W144" s="375" t="str">
        <f t="shared" si="21"/>
        <v>41</v>
      </c>
      <c r="X144" s="375" t="str">
        <f t="shared" si="18"/>
        <v>223</v>
      </c>
      <c r="Y144" s="372">
        <v>9000</v>
      </c>
      <c r="Z144" s="553">
        <f t="shared" si="22"/>
        <v>-0.99961227786752826</v>
      </c>
      <c r="AA144" s="373"/>
      <c r="AB144" s="374"/>
      <c r="AC144" s="374"/>
      <c r="AD144" s="689"/>
      <c r="AE144" s="548"/>
      <c r="AF144" s="542"/>
      <c r="AG144" s="541"/>
      <c r="AH144" s="551"/>
      <c r="AI144" s="541"/>
      <c r="AJ144" s="557"/>
      <c r="AK144" s="557"/>
      <c r="AL144" s="558"/>
      <c r="AM144" s="558"/>
      <c r="AN144" s="558"/>
      <c r="AO144" s="558"/>
      <c r="AP144" s="560"/>
    </row>
    <row r="145" spans="1:42" s="375" customFormat="1" ht="18.75" hidden="1" thickBot="1" x14ac:dyDescent="0.25">
      <c r="A145" s="361"/>
      <c r="B145" s="363" t="s">
        <v>515</v>
      </c>
      <c r="C145" s="363">
        <v>22344</v>
      </c>
      <c r="E145" s="408"/>
      <c r="F145" s="408"/>
      <c r="G145" s="408"/>
      <c r="H145" s="408"/>
      <c r="I145" s="408"/>
      <c r="J145" s="408"/>
      <c r="K145" s="366"/>
      <c r="L145" s="366">
        <v>24870000</v>
      </c>
      <c r="M145" s="367" t="s">
        <v>266</v>
      </c>
      <c r="N145" s="368">
        <v>25</v>
      </c>
      <c r="O145" s="360">
        <f t="shared" si="16"/>
        <v>31087500</v>
      </c>
      <c r="P145" s="360">
        <v>30870000</v>
      </c>
      <c r="Q145" s="369">
        <f t="shared" si="15"/>
        <v>0.24125452352231605</v>
      </c>
      <c r="R145" s="363">
        <v>25</v>
      </c>
      <c r="S145" s="360">
        <f t="shared" si="20"/>
        <v>38587500</v>
      </c>
      <c r="T145" s="360">
        <v>41670000</v>
      </c>
      <c r="U145" s="370">
        <f t="shared" si="19"/>
        <v>0.3498542274052478</v>
      </c>
      <c r="V145" s="375" t="s">
        <v>613</v>
      </c>
      <c r="W145" s="375" t="str">
        <f t="shared" si="21"/>
        <v>44</v>
      </c>
      <c r="X145" s="375" t="str">
        <f t="shared" si="18"/>
        <v>223</v>
      </c>
      <c r="Y145" s="372">
        <v>12000</v>
      </c>
      <c r="Z145" s="553">
        <f t="shared" si="22"/>
        <v>-0.99968901846452862</v>
      </c>
      <c r="AA145" s="373"/>
      <c r="AB145" s="374"/>
      <c r="AC145" s="374"/>
      <c r="AD145" s="690"/>
      <c r="AE145" s="548"/>
      <c r="AF145" s="542"/>
      <c r="AG145" s="541"/>
      <c r="AH145" s="551"/>
      <c r="AI145" s="541"/>
      <c r="AJ145" s="557"/>
      <c r="AK145" s="557"/>
      <c r="AL145" s="558"/>
      <c r="AM145" s="558"/>
      <c r="AN145" s="558"/>
      <c r="AO145" s="558"/>
      <c r="AP145" s="560"/>
    </row>
    <row r="146" spans="1:42" s="375" customFormat="1" ht="18.75" hidden="1" thickBot="1" x14ac:dyDescent="0.25">
      <c r="A146" s="361"/>
      <c r="B146" s="368" t="s">
        <v>196</v>
      </c>
      <c r="C146" s="363">
        <v>83811</v>
      </c>
      <c r="D146" s="364">
        <v>-1</v>
      </c>
      <c r="E146" s="408"/>
      <c r="F146" s="408"/>
      <c r="G146" s="408"/>
      <c r="H146" s="408"/>
      <c r="I146" s="408"/>
      <c r="J146" s="408"/>
      <c r="K146" s="366">
        <v>3170000</v>
      </c>
      <c r="L146" s="366">
        <v>3170000</v>
      </c>
      <c r="M146" s="367">
        <v>0</v>
      </c>
      <c r="N146" s="368">
        <v>10</v>
      </c>
      <c r="O146" s="360">
        <f t="shared" si="16"/>
        <v>3487000</v>
      </c>
      <c r="P146" s="360">
        <v>3470000</v>
      </c>
      <c r="Q146" s="369">
        <f t="shared" si="15"/>
        <v>9.4637223974763401E-2</v>
      </c>
      <c r="R146" s="363">
        <v>25</v>
      </c>
      <c r="S146" s="360">
        <f t="shared" si="20"/>
        <v>4337500</v>
      </c>
      <c r="T146" s="360">
        <v>4370000</v>
      </c>
      <c r="U146" s="370">
        <f t="shared" si="19"/>
        <v>0.25936599423631124</v>
      </c>
      <c r="V146" s="375" t="s">
        <v>613</v>
      </c>
      <c r="W146" s="375" t="str">
        <f t="shared" si="21"/>
        <v>11</v>
      </c>
      <c r="X146" s="375" t="str">
        <f t="shared" si="18"/>
        <v>838</v>
      </c>
      <c r="Y146" s="372">
        <v>1200</v>
      </c>
      <c r="Z146" s="553">
        <f t="shared" si="22"/>
        <v>-0.99972334293948129</v>
      </c>
      <c r="AA146" s="373"/>
      <c r="AB146" s="374"/>
      <c r="AC146" s="374"/>
      <c r="AD146" s="418"/>
      <c r="AE146" s="548"/>
      <c r="AF146" s="542"/>
      <c r="AG146" s="541"/>
      <c r="AH146" s="551"/>
      <c r="AI146" s="541"/>
      <c r="AJ146" s="557"/>
      <c r="AK146" s="557"/>
      <c r="AL146" s="558"/>
      <c r="AM146" s="558"/>
      <c r="AN146" s="558"/>
      <c r="AO146" s="558"/>
      <c r="AP146" s="560"/>
    </row>
    <row r="147" spans="1:42" s="375" customFormat="1" ht="18.75" hidden="1" thickBot="1" x14ac:dyDescent="0.25">
      <c r="A147" s="361"/>
      <c r="B147" s="368" t="s">
        <v>197</v>
      </c>
      <c r="C147" s="363">
        <v>83812</v>
      </c>
      <c r="D147" s="364">
        <v>-1</v>
      </c>
      <c r="E147" s="408"/>
      <c r="F147" s="408"/>
      <c r="G147" s="408"/>
      <c r="H147" s="408"/>
      <c r="I147" s="408"/>
      <c r="J147" s="408"/>
      <c r="K147" s="366">
        <v>4570000</v>
      </c>
      <c r="L147" s="366">
        <v>5070000</v>
      </c>
      <c r="M147" s="367">
        <v>0.10940919037199125</v>
      </c>
      <c r="N147" s="368">
        <v>20</v>
      </c>
      <c r="O147" s="360">
        <f t="shared" si="16"/>
        <v>6084000</v>
      </c>
      <c r="P147" s="360">
        <v>6070000</v>
      </c>
      <c r="Q147" s="369">
        <f t="shared" si="15"/>
        <v>0.19723865877712032</v>
      </c>
      <c r="R147" s="363">
        <v>25</v>
      </c>
      <c r="S147" s="360">
        <f t="shared" si="20"/>
        <v>7587500</v>
      </c>
      <c r="T147" s="360">
        <v>7570000</v>
      </c>
      <c r="U147" s="370">
        <f t="shared" si="19"/>
        <v>0.24711696869851729</v>
      </c>
      <c r="V147" s="375" t="s">
        <v>613</v>
      </c>
      <c r="W147" s="375" t="str">
        <f t="shared" si="21"/>
        <v>12</v>
      </c>
      <c r="X147" s="375" t="str">
        <f t="shared" si="18"/>
        <v>838</v>
      </c>
      <c r="Y147" s="372">
        <v>2700</v>
      </c>
      <c r="Z147" s="553">
        <f t="shared" si="22"/>
        <v>-0.99964415156507413</v>
      </c>
      <c r="AA147" s="373"/>
      <c r="AB147" s="374"/>
      <c r="AC147" s="374"/>
      <c r="AD147" s="418"/>
      <c r="AE147" s="548"/>
      <c r="AF147" s="542"/>
      <c r="AG147" s="541"/>
      <c r="AH147" s="551"/>
      <c r="AI147" s="541"/>
      <c r="AJ147" s="557"/>
      <c r="AK147" s="557"/>
      <c r="AL147" s="558"/>
      <c r="AM147" s="558"/>
      <c r="AN147" s="558"/>
      <c r="AO147" s="558"/>
      <c r="AP147" s="560"/>
    </row>
    <row r="148" spans="1:42" s="375" customFormat="1" ht="18.75" hidden="1" thickBot="1" x14ac:dyDescent="0.25">
      <c r="A148" s="361"/>
      <c r="B148" s="368" t="s">
        <v>198</v>
      </c>
      <c r="C148" s="363">
        <v>83813</v>
      </c>
      <c r="D148" s="364">
        <v>-1</v>
      </c>
      <c r="E148" s="408"/>
      <c r="F148" s="408"/>
      <c r="G148" s="408"/>
      <c r="H148" s="408"/>
      <c r="I148" s="408"/>
      <c r="J148" s="408"/>
      <c r="K148" s="366">
        <v>6870000</v>
      </c>
      <c r="L148" s="366">
        <v>7570000</v>
      </c>
      <c r="M148" s="367">
        <v>0.10189228529839883</v>
      </c>
      <c r="N148" s="368">
        <v>30</v>
      </c>
      <c r="O148" s="360">
        <f t="shared" si="16"/>
        <v>9841000</v>
      </c>
      <c r="P148" s="360">
        <v>9870000</v>
      </c>
      <c r="Q148" s="369">
        <f t="shared" si="15"/>
        <v>0.3038309114927345</v>
      </c>
      <c r="R148" s="363">
        <v>25</v>
      </c>
      <c r="S148" s="360">
        <f t="shared" si="20"/>
        <v>12337500</v>
      </c>
      <c r="T148" s="360">
        <v>12370000</v>
      </c>
      <c r="U148" s="370">
        <f t="shared" si="19"/>
        <v>0.25329280648429586</v>
      </c>
      <c r="V148" s="375" t="s">
        <v>613</v>
      </c>
      <c r="W148" s="375" t="str">
        <f t="shared" si="21"/>
        <v>13</v>
      </c>
      <c r="X148" s="375" t="str">
        <f t="shared" si="18"/>
        <v>838</v>
      </c>
      <c r="Y148" s="372">
        <v>5000</v>
      </c>
      <c r="Z148" s="553">
        <f t="shared" si="22"/>
        <v>-0.99959473150962508</v>
      </c>
      <c r="AA148" s="373"/>
      <c r="AB148" s="374"/>
      <c r="AC148" s="374"/>
      <c r="AD148" s="418"/>
      <c r="AE148" s="548"/>
      <c r="AF148" s="542"/>
      <c r="AG148" s="541"/>
      <c r="AH148" s="551"/>
      <c r="AI148" s="541"/>
      <c r="AJ148" s="557"/>
      <c r="AK148" s="557"/>
      <c r="AL148" s="558"/>
      <c r="AM148" s="558"/>
      <c r="AN148" s="558"/>
      <c r="AO148" s="558"/>
      <c r="AP148" s="560"/>
    </row>
    <row r="149" spans="1:42" s="375" customFormat="1" ht="18.75" hidden="1" thickBot="1" x14ac:dyDescent="0.25">
      <c r="A149" s="361"/>
      <c r="B149" s="368" t="s">
        <v>199</v>
      </c>
      <c r="C149" s="363">
        <v>83841</v>
      </c>
      <c r="D149" s="364">
        <v>-1</v>
      </c>
      <c r="E149" s="408"/>
      <c r="F149" s="408"/>
      <c r="G149" s="408"/>
      <c r="H149" s="408"/>
      <c r="I149" s="408"/>
      <c r="J149" s="408"/>
      <c r="K149" s="366">
        <v>9870000</v>
      </c>
      <c r="L149" s="366">
        <v>11870000</v>
      </c>
      <c r="M149" s="367">
        <v>0.20263424518743667</v>
      </c>
      <c r="N149" s="368">
        <v>40</v>
      </c>
      <c r="O149" s="360">
        <f t="shared" si="16"/>
        <v>16618000</v>
      </c>
      <c r="P149" s="360">
        <v>16670000</v>
      </c>
      <c r="Q149" s="369">
        <f t="shared" si="15"/>
        <v>0.40438079191238419</v>
      </c>
      <c r="R149" s="363">
        <v>25</v>
      </c>
      <c r="S149" s="360">
        <f t="shared" si="20"/>
        <v>20837500</v>
      </c>
      <c r="T149" s="360">
        <v>20870000</v>
      </c>
      <c r="U149" s="370">
        <f t="shared" si="19"/>
        <v>0.25194961007798439</v>
      </c>
      <c r="V149" s="375" t="s">
        <v>613</v>
      </c>
      <c r="W149" s="375" t="str">
        <f t="shared" si="21"/>
        <v>41</v>
      </c>
      <c r="X149" s="375" t="str">
        <f t="shared" si="18"/>
        <v>838</v>
      </c>
      <c r="Y149" s="372">
        <v>9000</v>
      </c>
      <c r="Z149" s="553">
        <f t="shared" si="22"/>
        <v>-0.99956808638272343</v>
      </c>
      <c r="AA149" s="373"/>
      <c r="AB149" s="374"/>
      <c r="AC149" s="374"/>
      <c r="AD149" s="418"/>
      <c r="AE149" s="548"/>
      <c r="AF149" s="542"/>
      <c r="AG149" s="541"/>
      <c r="AH149" s="551"/>
      <c r="AI149" s="541"/>
      <c r="AJ149" s="557"/>
      <c r="AK149" s="557"/>
      <c r="AL149" s="558"/>
      <c r="AM149" s="558"/>
      <c r="AN149" s="558"/>
      <c r="AO149" s="558"/>
      <c r="AP149" s="560"/>
    </row>
    <row r="150" spans="1:42" s="375" customFormat="1" ht="18.75" hidden="1" thickBot="1" x14ac:dyDescent="0.25">
      <c r="A150" s="361"/>
      <c r="B150" s="368" t="s">
        <v>200</v>
      </c>
      <c r="C150" s="363">
        <v>83844</v>
      </c>
      <c r="D150" s="364">
        <v>-1</v>
      </c>
      <c r="E150" s="408"/>
      <c r="F150" s="408"/>
      <c r="G150" s="408"/>
      <c r="H150" s="408"/>
      <c r="I150" s="408"/>
      <c r="J150" s="408"/>
      <c r="K150" s="366">
        <v>20700000</v>
      </c>
      <c r="L150" s="366">
        <v>24870000</v>
      </c>
      <c r="M150" s="367">
        <v>0.20144927536231885</v>
      </c>
      <c r="N150" s="368">
        <v>25</v>
      </c>
      <c r="O150" s="360">
        <f t="shared" si="16"/>
        <v>31087500</v>
      </c>
      <c r="P150" s="360">
        <v>30870000</v>
      </c>
      <c r="Q150" s="369">
        <f t="shared" si="15"/>
        <v>0.24125452352231605</v>
      </c>
      <c r="R150" s="363">
        <v>25</v>
      </c>
      <c r="S150" s="360">
        <f t="shared" si="20"/>
        <v>38587500</v>
      </c>
      <c r="T150" s="360">
        <v>38570000</v>
      </c>
      <c r="U150" s="370">
        <f t="shared" si="19"/>
        <v>0.24943310657596371</v>
      </c>
      <c r="V150" s="375" t="s">
        <v>613</v>
      </c>
      <c r="W150" s="375" t="str">
        <f t="shared" si="21"/>
        <v>44</v>
      </c>
      <c r="X150" s="375" t="str">
        <f t="shared" si="18"/>
        <v>838</v>
      </c>
      <c r="Y150" s="372">
        <v>12000</v>
      </c>
      <c r="Z150" s="553">
        <f t="shared" si="22"/>
        <v>-0.99968901846452862</v>
      </c>
      <c r="AA150" s="373"/>
      <c r="AB150" s="374"/>
      <c r="AC150" s="374"/>
      <c r="AD150" s="418"/>
      <c r="AE150" s="548"/>
      <c r="AF150" s="542"/>
      <c r="AG150" s="541"/>
      <c r="AH150" s="551"/>
      <c r="AI150" s="541"/>
      <c r="AJ150" s="557"/>
      <c r="AK150" s="557"/>
      <c r="AL150" s="558"/>
      <c r="AM150" s="558"/>
      <c r="AN150" s="558"/>
      <c r="AO150" s="558"/>
      <c r="AP150" s="560"/>
    </row>
    <row r="151" spans="1:42" s="375" customFormat="1" ht="18.75" hidden="1" thickBot="1" x14ac:dyDescent="0.25">
      <c r="A151" s="361"/>
      <c r="B151" s="363" t="s">
        <v>284</v>
      </c>
      <c r="C151" s="363">
        <v>20111</v>
      </c>
      <c r="E151" s="408"/>
      <c r="F151" s="408"/>
      <c r="G151" s="408"/>
      <c r="H151" s="408"/>
      <c r="I151" s="408"/>
      <c r="J151" s="408"/>
      <c r="K151" s="366"/>
      <c r="L151" s="366">
        <v>3870000</v>
      </c>
      <c r="M151" s="367" t="s">
        <v>266</v>
      </c>
      <c r="N151" s="368">
        <v>10</v>
      </c>
      <c r="O151" s="360">
        <f t="shared" si="16"/>
        <v>4257000</v>
      </c>
      <c r="P151" s="360">
        <v>4270000</v>
      </c>
      <c r="Q151" s="369">
        <f t="shared" si="15"/>
        <v>0.10335917312661498</v>
      </c>
      <c r="R151" s="363">
        <v>25</v>
      </c>
      <c r="S151" s="360">
        <f t="shared" si="20"/>
        <v>5337500</v>
      </c>
      <c r="T151" s="360">
        <v>5370000</v>
      </c>
      <c r="U151" s="370">
        <f t="shared" si="19"/>
        <v>0.2576112412177986</v>
      </c>
      <c r="V151" s="375" t="s">
        <v>613</v>
      </c>
      <c r="W151" s="375" t="str">
        <f t="shared" si="21"/>
        <v>11</v>
      </c>
      <c r="X151" s="375" t="str">
        <f t="shared" si="18"/>
        <v>201</v>
      </c>
      <c r="Y151" s="372">
        <v>1200</v>
      </c>
      <c r="Z151" s="553">
        <f t="shared" si="22"/>
        <v>-0.99977517564402807</v>
      </c>
      <c r="AA151" s="373"/>
      <c r="AB151" s="374"/>
      <c r="AC151" s="374"/>
      <c r="AD151" s="418"/>
      <c r="AE151" s="548"/>
      <c r="AF151" s="542"/>
      <c r="AG151" s="541"/>
      <c r="AH151" s="551"/>
      <c r="AI151" s="541"/>
      <c r="AJ151" s="557"/>
      <c r="AK151" s="557"/>
      <c r="AL151" s="558"/>
      <c r="AM151" s="558"/>
      <c r="AN151" s="558"/>
      <c r="AO151" s="558"/>
      <c r="AP151" s="560"/>
    </row>
    <row r="152" spans="1:42" s="375" customFormat="1" ht="18.75" hidden="1" thickBot="1" x14ac:dyDescent="0.25">
      <c r="A152" s="361"/>
      <c r="B152" s="363" t="s">
        <v>285</v>
      </c>
      <c r="C152" s="363">
        <v>20112</v>
      </c>
      <c r="E152" s="408"/>
      <c r="F152" s="408"/>
      <c r="G152" s="408"/>
      <c r="H152" s="408"/>
      <c r="I152" s="408"/>
      <c r="J152" s="408"/>
      <c r="K152" s="366"/>
      <c r="L152" s="366">
        <v>6470000</v>
      </c>
      <c r="M152" s="367" t="s">
        <v>266</v>
      </c>
      <c r="N152" s="368">
        <v>20</v>
      </c>
      <c r="O152" s="360">
        <f t="shared" si="16"/>
        <v>7764000</v>
      </c>
      <c r="P152" s="360">
        <v>7770000</v>
      </c>
      <c r="Q152" s="369">
        <f t="shared" si="15"/>
        <v>0.20092735703245751</v>
      </c>
      <c r="R152" s="363">
        <v>25</v>
      </c>
      <c r="S152" s="360">
        <f t="shared" si="20"/>
        <v>9712500</v>
      </c>
      <c r="T152" s="360">
        <v>9770000</v>
      </c>
      <c r="U152" s="370">
        <f t="shared" si="19"/>
        <v>0.2574002574002574</v>
      </c>
      <c r="V152" s="375" t="s">
        <v>613</v>
      </c>
      <c r="W152" s="375" t="str">
        <f t="shared" si="21"/>
        <v>12</v>
      </c>
      <c r="X152" s="375" t="str">
        <f t="shared" si="18"/>
        <v>201</v>
      </c>
      <c r="Y152" s="372">
        <v>2700</v>
      </c>
      <c r="Z152" s="553">
        <f t="shared" si="22"/>
        <v>-0.9997220077220077</v>
      </c>
      <c r="AA152" s="373"/>
      <c r="AB152" s="374"/>
      <c r="AC152" s="374"/>
      <c r="AD152" s="418"/>
      <c r="AE152" s="548"/>
      <c r="AF152" s="542"/>
      <c r="AG152" s="541"/>
      <c r="AH152" s="551"/>
      <c r="AI152" s="541"/>
      <c r="AJ152" s="557"/>
      <c r="AK152" s="557"/>
      <c r="AL152" s="558"/>
      <c r="AM152" s="558"/>
      <c r="AN152" s="558"/>
      <c r="AO152" s="558"/>
      <c r="AP152" s="560"/>
    </row>
    <row r="153" spans="1:42" s="375" customFormat="1" ht="18.75" hidden="1" thickBot="1" x14ac:dyDescent="0.25">
      <c r="A153" s="361"/>
      <c r="B153" s="363" t="s">
        <v>286</v>
      </c>
      <c r="C153" s="363">
        <v>20113</v>
      </c>
      <c r="E153" s="408"/>
      <c r="F153" s="408"/>
      <c r="G153" s="408"/>
      <c r="H153" s="408"/>
      <c r="I153" s="408"/>
      <c r="J153" s="408"/>
      <c r="K153" s="366"/>
      <c r="L153" s="366">
        <v>8970000</v>
      </c>
      <c r="M153" s="367" t="s">
        <v>266</v>
      </c>
      <c r="N153" s="368">
        <v>30</v>
      </c>
      <c r="O153" s="360">
        <f t="shared" si="16"/>
        <v>11661000</v>
      </c>
      <c r="P153" s="360">
        <v>11700000</v>
      </c>
      <c r="Q153" s="369">
        <f t="shared" si="15"/>
        <v>0.30434782608695654</v>
      </c>
      <c r="R153" s="363">
        <v>25</v>
      </c>
      <c r="S153" s="360">
        <f t="shared" si="20"/>
        <v>14625000</v>
      </c>
      <c r="T153" s="360">
        <v>14670000</v>
      </c>
      <c r="U153" s="370">
        <f t="shared" si="19"/>
        <v>0.25384615384615383</v>
      </c>
      <c r="V153" s="375" t="s">
        <v>613</v>
      </c>
      <c r="W153" s="375" t="str">
        <f t="shared" si="21"/>
        <v>13</v>
      </c>
      <c r="X153" s="375" t="str">
        <f t="shared" si="18"/>
        <v>201</v>
      </c>
      <c r="Y153" s="372">
        <v>5000</v>
      </c>
      <c r="Z153" s="553">
        <f t="shared" si="22"/>
        <v>-0.99965811965811968</v>
      </c>
      <c r="AA153" s="373"/>
      <c r="AB153" s="374"/>
      <c r="AC153" s="374"/>
      <c r="AD153" s="418"/>
      <c r="AE153" s="548"/>
      <c r="AF153" s="542"/>
      <c r="AG153" s="541"/>
      <c r="AH153" s="551"/>
      <c r="AI153" s="541"/>
      <c r="AJ153" s="557"/>
      <c r="AK153" s="557"/>
      <c r="AL153" s="558"/>
      <c r="AM153" s="558"/>
      <c r="AN153" s="558"/>
      <c r="AO153" s="558"/>
      <c r="AP153" s="560"/>
    </row>
    <row r="154" spans="1:42" s="375" customFormat="1" ht="18.75" hidden="1" thickBot="1" x14ac:dyDescent="0.25">
      <c r="A154" s="361"/>
      <c r="B154" s="363" t="s">
        <v>287</v>
      </c>
      <c r="C154" s="363">
        <v>20115</v>
      </c>
      <c r="E154" s="408"/>
      <c r="F154" s="408"/>
      <c r="G154" s="408"/>
      <c r="H154" s="408"/>
      <c r="I154" s="408"/>
      <c r="J154" s="408"/>
      <c r="K154" s="366"/>
      <c r="L154" s="366">
        <v>14570000</v>
      </c>
      <c r="M154" s="367" t="s">
        <v>266</v>
      </c>
      <c r="N154" s="368">
        <v>40</v>
      </c>
      <c r="O154" s="360">
        <f t="shared" si="16"/>
        <v>20398000</v>
      </c>
      <c r="P154" s="360">
        <v>20370000</v>
      </c>
      <c r="Q154" s="369">
        <f t="shared" si="15"/>
        <v>0.39807824296499655</v>
      </c>
      <c r="R154" s="363">
        <v>25</v>
      </c>
      <c r="S154" s="360">
        <f t="shared" si="20"/>
        <v>25462500</v>
      </c>
      <c r="T154" s="360">
        <v>25470000</v>
      </c>
      <c r="U154" s="370">
        <f t="shared" si="19"/>
        <v>0.25036818851251841</v>
      </c>
      <c r="V154" s="375" t="s">
        <v>613</v>
      </c>
      <c r="W154" s="375" t="str">
        <f t="shared" si="21"/>
        <v>15</v>
      </c>
      <c r="X154" s="375" t="str">
        <f t="shared" si="18"/>
        <v>201</v>
      </c>
      <c r="Y154" s="372">
        <v>9000</v>
      </c>
      <c r="Z154" s="553">
        <f t="shared" si="22"/>
        <v>-0.99964653902798228</v>
      </c>
      <c r="AA154" s="373"/>
      <c r="AB154" s="374"/>
      <c r="AC154" s="374"/>
      <c r="AD154" s="418"/>
      <c r="AE154" s="548"/>
      <c r="AF154" s="542"/>
      <c r="AG154" s="541"/>
      <c r="AH154" s="551"/>
      <c r="AI154" s="541"/>
      <c r="AJ154" s="557"/>
      <c r="AK154" s="557"/>
      <c r="AL154" s="558"/>
      <c r="AM154" s="558"/>
      <c r="AN154" s="558"/>
      <c r="AO154" s="558"/>
      <c r="AP154" s="560"/>
    </row>
    <row r="155" spans="1:42" s="375" customFormat="1" ht="18.75" hidden="1" thickBot="1" x14ac:dyDescent="0.25">
      <c r="A155" s="361"/>
      <c r="B155" s="431" t="s">
        <v>288</v>
      </c>
      <c r="C155" s="431">
        <v>20121</v>
      </c>
      <c r="E155" s="408"/>
      <c r="F155" s="408"/>
      <c r="G155" s="408"/>
      <c r="H155" s="408"/>
      <c r="I155" s="408"/>
      <c r="J155" s="408"/>
      <c r="K155" s="366"/>
      <c r="L155" s="366">
        <v>5370000</v>
      </c>
      <c r="M155" s="367" t="s">
        <v>266</v>
      </c>
      <c r="N155" s="368">
        <v>10</v>
      </c>
      <c r="O155" s="360">
        <f t="shared" si="16"/>
        <v>5907000</v>
      </c>
      <c r="P155" s="360">
        <v>5970000</v>
      </c>
      <c r="Q155" s="369">
        <f t="shared" si="15"/>
        <v>0.11173184357541899</v>
      </c>
      <c r="R155" s="363">
        <v>25</v>
      </c>
      <c r="S155" s="360">
        <f t="shared" si="20"/>
        <v>7462500</v>
      </c>
      <c r="T155" s="360">
        <v>8070000</v>
      </c>
      <c r="U155" s="370">
        <f t="shared" si="19"/>
        <v>0.35175879396984927</v>
      </c>
      <c r="V155" s="375" t="s">
        <v>613</v>
      </c>
      <c r="W155" s="375" t="str">
        <f t="shared" si="21"/>
        <v>21</v>
      </c>
      <c r="X155" s="375" t="str">
        <f t="shared" si="18"/>
        <v>201</v>
      </c>
      <c r="Y155" s="372">
        <v>2500</v>
      </c>
      <c r="Z155" s="553">
        <f t="shared" si="22"/>
        <v>-0.99966499162479061</v>
      </c>
      <c r="AA155" s="373"/>
      <c r="AB155" s="374"/>
      <c r="AC155" s="374"/>
      <c r="AD155" s="418"/>
      <c r="AE155" s="548"/>
      <c r="AF155" s="542"/>
      <c r="AG155" s="541"/>
      <c r="AH155" s="551"/>
      <c r="AI155" s="541"/>
      <c r="AJ155" s="557"/>
      <c r="AK155" s="557"/>
      <c r="AL155" s="558"/>
      <c r="AM155" s="558"/>
      <c r="AN155" s="558"/>
      <c r="AO155" s="558"/>
      <c r="AP155" s="560"/>
    </row>
    <row r="156" spans="1:42" s="375" customFormat="1" ht="18.75" hidden="1" thickBot="1" x14ac:dyDescent="0.25">
      <c r="A156" s="361"/>
      <c r="B156" s="431" t="s">
        <v>289</v>
      </c>
      <c r="C156" s="431">
        <v>20122</v>
      </c>
      <c r="E156" s="408"/>
      <c r="F156" s="408"/>
      <c r="G156" s="408"/>
      <c r="H156" s="408"/>
      <c r="I156" s="408"/>
      <c r="J156" s="408"/>
      <c r="K156" s="366"/>
      <c r="L156" s="366">
        <v>8070000</v>
      </c>
      <c r="M156" s="367" t="s">
        <v>266</v>
      </c>
      <c r="N156" s="368">
        <v>20</v>
      </c>
      <c r="O156" s="360">
        <f t="shared" si="16"/>
        <v>9684000</v>
      </c>
      <c r="P156" s="360">
        <v>9700000</v>
      </c>
      <c r="Q156" s="369">
        <f t="shared" si="15"/>
        <v>0.20198265179677818</v>
      </c>
      <c r="R156" s="363">
        <v>25</v>
      </c>
      <c r="S156" s="360">
        <f t="shared" si="20"/>
        <v>12125000</v>
      </c>
      <c r="T156" s="360">
        <v>13070000</v>
      </c>
      <c r="U156" s="370">
        <f t="shared" si="19"/>
        <v>0.34742268041237112</v>
      </c>
      <c r="V156" s="375" t="s">
        <v>613</v>
      </c>
      <c r="W156" s="375" t="str">
        <f t="shared" si="21"/>
        <v>22</v>
      </c>
      <c r="X156" s="375" t="str">
        <f t="shared" si="18"/>
        <v>201</v>
      </c>
      <c r="Y156" s="372">
        <v>3700</v>
      </c>
      <c r="Z156" s="553">
        <f t="shared" si="22"/>
        <v>-0.99969484536082476</v>
      </c>
      <c r="AA156" s="373"/>
      <c r="AB156" s="374"/>
      <c r="AC156" s="374"/>
      <c r="AD156" s="418"/>
      <c r="AE156" s="548"/>
      <c r="AF156" s="542"/>
      <c r="AG156" s="541"/>
      <c r="AH156" s="551"/>
      <c r="AI156" s="541"/>
      <c r="AJ156" s="557"/>
      <c r="AK156" s="557"/>
      <c r="AL156" s="558"/>
      <c r="AM156" s="558"/>
      <c r="AN156" s="558"/>
      <c r="AO156" s="558"/>
      <c r="AP156" s="560"/>
    </row>
    <row r="157" spans="1:42" s="375" customFormat="1" ht="18.75" hidden="1" thickBot="1" x14ac:dyDescent="0.25">
      <c r="A157" s="361"/>
      <c r="B157" s="431" t="s">
        <v>290</v>
      </c>
      <c r="C157" s="431">
        <v>20123</v>
      </c>
      <c r="E157" s="408"/>
      <c r="F157" s="408"/>
      <c r="G157" s="408"/>
      <c r="H157" s="408"/>
      <c r="I157" s="408"/>
      <c r="J157" s="408"/>
      <c r="K157" s="366"/>
      <c r="L157" s="366">
        <v>10170000</v>
      </c>
      <c r="M157" s="367" t="s">
        <v>266</v>
      </c>
      <c r="N157" s="368">
        <v>30</v>
      </c>
      <c r="O157" s="360">
        <f t="shared" si="16"/>
        <v>13221000</v>
      </c>
      <c r="P157" s="360">
        <v>13270000</v>
      </c>
      <c r="Q157" s="369">
        <f t="shared" si="15"/>
        <v>0.30481809242871188</v>
      </c>
      <c r="R157" s="363">
        <v>25</v>
      </c>
      <c r="S157" s="360">
        <f t="shared" si="20"/>
        <v>16587500</v>
      </c>
      <c r="T157" s="360">
        <v>17970000</v>
      </c>
      <c r="U157" s="370">
        <f t="shared" si="19"/>
        <v>0.35418236623963828</v>
      </c>
      <c r="V157" s="375" t="s">
        <v>613</v>
      </c>
      <c r="W157" s="375" t="str">
        <f t="shared" si="21"/>
        <v>23</v>
      </c>
      <c r="X157" s="375" t="str">
        <f t="shared" si="18"/>
        <v>201</v>
      </c>
      <c r="Y157" s="372">
        <v>5700</v>
      </c>
      <c r="Z157" s="553">
        <f t="shared" si="22"/>
        <v>-0.99965636774679734</v>
      </c>
      <c r="AA157" s="373"/>
      <c r="AB157" s="374"/>
      <c r="AC157" s="374"/>
      <c r="AD157" s="418"/>
      <c r="AE157" s="548"/>
      <c r="AF157" s="542"/>
      <c r="AG157" s="541"/>
      <c r="AH157" s="551"/>
      <c r="AI157" s="541"/>
      <c r="AJ157" s="557"/>
      <c r="AK157" s="557"/>
      <c r="AL157" s="558"/>
      <c r="AM157" s="558"/>
      <c r="AN157" s="558"/>
      <c r="AO157" s="558"/>
      <c r="AP157" s="560"/>
    </row>
    <row r="158" spans="1:42" s="375" customFormat="1" ht="18.75" hidden="1" thickBot="1" x14ac:dyDescent="0.25">
      <c r="A158" s="361"/>
      <c r="B158" s="432" t="s">
        <v>291</v>
      </c>
      <c r="C158" s="432">
        <v>20125</v>
      </c>
      <c r="E158" s="408"/>
      <c r="F158" s="408"/>
      <c r="G158" s="408"/>
      <c r="H158" s="408"/>
      <c r="I158" s="408"/>
      <c r="J158" s="408"/>
      <c r="K158" s="422"/>
      <c r="L158" s="422">
        <v>15070000</v>
      </c>
      <c r="M158" s="423" t="s">
        <v>266</v>
      </c>
      <c r="N158" s="419">
        <v>40</v>
      </c>
      <c r="O158" s="424">
        <f t="shared" si="16"/>
        <v>21098000</v>
      </c>
      <c r="P158" s="424">
        <v>21070000</v>
      </c>
      <c r="Q158" s="425">
        <f t="shared" si="15"/>
        <v>0.39814200398142002</v>
      </c>
      <c r="R158" s="420">
        <v>25</v>
      </c>
      <c r="S158" s="424">
        <f t="shared" si="20"/>
        <v>26337500</v>
      </c>
      <c r="T158" s="424">
        <v>28470000</v>
      </c>
      <c r="U158" s="426">
        <f t="shared" si="19"/>
        <v>0.35121025154247748</v>
      </c>
      <c r="V158" s="375" t="s">
        <v>613</v>
      </c>
      <c r="W158" s="375" t="str">
        <f t="shared" si="21"/>
        <v>25</v>
      </c>
      <c r="X158" s="375" t="str">
        <f t="shared" si="18"/>
        <v>201</v>
      </c>
      <c r="Y158" s="427">
        <v>9000</v>
      </c>
      <c r="Z158" s="553">
        <f t="shared" si="22"/>
        <v>-0.99965828191741812</v>
      </c>
      <c r="AA158" s="428"/>
      <c r="AB158" s="374"/>
      <c r="AC158" s="374"/>
      <c r="AD158" s="429"/>
      <c r="AE158" s="548"/>
      <c r="AF158" s="542"/>
      <c r="AG158" s="541"/>
      <c r="AH158" s="551"/>
      <c r="AI158" s="541"/>
      <c r="AJ158" s="557"/>
      <c r="AK158" s="557"/>
      <c r="AL158" s="558"/>
      <c r="AM158" s="558"/>
      <c r="AN158" s="558"/>
      <c r="AO158" s="558"/>
      <c r="AP158" s="560"/>
    </row>
    <row r="159" spans="1:42" s="375" customFormat="1" ht="30.75" hidden="1" thickBot="1" x14ac:dyDescent="0.25">
      <c r="A159" s="361"/>
      <c r="B159" s="433" t="s">
        <v>622</v>
      </c>
      <c r="C159" s="434">
        <v>20131</v>
      </c>
      <c r="D159" s="377"/>
      <c r="E159" s="378"/>
      <c r="F159" s="378"/>
      <c r="G159" s="378"/>
      <c r="H159" s="378"/>
      <c r="I159" s="378"/>
      <c r="J159" s="378"/>
      <c r="K159" s="379"/>
      <c r="L159" s="379">
        <v>5870000</v>
      </c>
      <c r="M159" s="380" t="s">
        <v>266</v>
      </c>
      <c r="N159" s="381">
        <v>10</v>
      </c>
      <c r="O159" s="382">
        <f t="shared" si="16"/>
        <v>6457000</v>
      </c>
      <c r="P159" s="382">
        <v>6470000</v>
      </c>
      <c r="Q159" s="383">
        <f t="shared" si="15"/>
        <v>0.10221465076660988</v>
      </c>
      <c r="R159" s="376">
        <v>25</v>
      </c>
      <c r="S159" s="382">
        <f t="shared" si="20"/>
        <v>8087500</v>
      </c>
      <c r="T159" s="382">
        <v>8770000</v>
      </c>
      <c r="U159" s="384">
        <f t="shared" si="19"/>
        <v>0.3554868624420402</v>
      </c>
      <c r="V159" s="377" t="s">
        <v>613</v>
      </c>
      <c r="W159" s="377" t="str">
        <f t="shared" si="21"/>
        <v>31</v>
      </c>
      <c r="X159" s="377" t="str">
        <f t="shared" si="18"/>
        <v>201</v>
      </c>
      <c r="Y159" s="350">
        <v>2500</v>
      </c>
      <c r="Z159" s="553">
        <f t="shared" si="22"/>
        <v>-0.9996908809891808</v>
      </c>
      <c r="AA159" s="385"/>
      <c r="AB159" s="386"/>
      <c r="AC159" s="386"/>
      <c r="AD159" s="387"/>
      <c r="AE159" s="566"/>
      <c r="AF159" s="567"/>
      <c r="AG159" s="568"/>
      <c r="AH159" s="569"/>
      <c r="AI159" s="568"/>
      <c r="AJ159" s="570"/>
      <c r="AK159" s="570"/>
      <c r="AL159" s="571"/>
      <c r="AM159" s="571"/>
      <c r="AN159" s="571"/>
      <c r="AO159" s="571"/>
      <c r="AP159" s="572"/>
    </row>
    <row r="160" spans="1:42" ht="126.75" thickBot="1" x14ac:dyDescent="0.25">
      <c r="A160" s="202"/>
      <c r="B160" s="215" t="s">
        <v>621</v>
      </c>
      <c r="C160" s="214">
        <v>20132</v>
      </c>
      <c r="D160" s="176"/>
      <c r="E160" s="177"/>
      <c r="F160" s="177"/>
      <c r="G160" s="177"/>
      <c r="H160" s="179"/>
      <c r="I160" s="177"/>
      <c r="J160" s="177"/>
      <c r="K160" s="224"/>
      <c r="L160" s="224">
        <v>8270000</v>
      </c>
      <c r="M160" s="225" t="s">
        <v>266</v>
      </c>
      <c r="N160" s="60">
        <v>20</v>
      </c>
      <c r="O160" s="61">
        <f t="shared" si="16"/>
        <v>9924000</v>
      </c>
      <c r="P160" s="141">
        <v>9970000</v>
      </c>
      <c r="Q160" s="84">
        <f t="shared" si="15"/>
        <v>0.20556227327690446</v>
      </c>
      <c r="R160" s="119">
        <v>25</v>
      </c>
      <c r="S160" s="121">
        <f t="shared" si="20"/>
        <v>12462500</v>
      </c>
      <c r="T160" s="100">
        <v>12570000</v>
      </c>
      <c r="U160" s="137">
        <f t="shared" si="19"/>
        <v>0.26078234704112335</v>
      </c>
      <c r="W160" s="176" t="str">
        <f t="shared" si="21"/>
        <v>32</v>
      </c>
      <c r="X160" s="176" t="str">
        <f t="shared" si="18"/>
        <v>201</v>
      </c>
      <c r="Y160" s="144">
        <v>37000000</v>
      </c>
      <c r="Z160" s="553">
        <f t="shared" si="22"/>
        <v>1.9689067201604815</v>
      </c>
      <c r="AA160" s="143"/>
      <c r="AB160" s="283"/>
      <c r="AC160" s="283"/>
      <c r="AD160" s="208"/>
      <c r="AE160" s="577" t="s">
        <v>734</v>
      </c>
      <c r="AF160" s="573"/>
      <c r="AG160" s="681" t="s">
        <v>827</v>
      </c>
      <c r="AH160" s="677">
        <v>0</v>
      </c>
      <c r="AI160" s="574" t="s">
        <v>783</v>
      </c>
      <c r="AJ160" s="670"/>
      <c r="AK160" s="670"/>
      <c r="AL160" s="662"/>
      <c r="AM160" s="662"/>
      <c r="AN160" s="662" t="s">
        <v>840</v>
      </c>
      <c r="AO160" s="662"/>
      <c r="AP160" s="581"/>
    </row>
    <row r="161" spans="1:42" ht="30.75" thickBot="1" x14ac:dyDescent="0.25">
      <c r="A161" s="202"/>
      <c r="B161" s="215" t="s">
        <v>660</v>
      </c>
      <c r="C161" s="214">
        <v>20133</v>
      </c>
      <c r="D161" s="176"/>
      <c r="E161" s="177"/>
      <c r="F161" s="177"/>
      <c r="G161" s="177"/>
      <c r="H161" s="179"/>
      <c r="I161" s="177"/>
      <c r="J161" s="177"/>
      <c r="K161" s="224"/>
      <c r="L161" s="224">
        <v>10470000</v>
      </c>
      <c r="M161" s="225" t="s">
        <v>266</v>
      </c>
      <c r="N161" s="60">
        <v>30</v>
      </c>
      <c r="O161" s="61">
        <f t="shared" ref="O161:O224" si="23">L161+(L161*N161/100)</f>
        <v>13611000</v>
      </c>
      <c r="P161" s="141">
        <v>13670000</v>
      </c>
      <c r="Q161" s="84">
        <f t="shared" si="15"/>
        <v>0.30563514804202485</v>
      </c>
      <c r="R161" s="119">
        <v>25</v>
      </c>
      <c r="S161" s="121">
        <f t="shared" si="20"/>
        <v>17087500</v>
      </c>
      <c r="T161" s="100">
        <v>17170000</v>
      </c>
      <c r="U161" s="137">
        <f t="shared" si="19"/>
        <v>0.25603511338697876</v>
      </c>
      <c r="W161" s="176" t="str">
        <f t="shared" si="21"/>
        <v>33</v>
      </c>
      <c r="X161" s="176" t="str">
        <f t="shared" si="18"/>
        <v>201</v>
      </c>
      <c r="Y161" s="144">
        <v>57000000</v>
      </c>
      <c r="Z161" s="553">
        <f t="shared" si="22"/>
        <v>2.335771762984638</v>
      </c>
      <c r="AA161" s="143"/>
      <c r="AB161" s="283"/>
      <c r="AC161" s="283"/>
      <c r="AD161" s="208"/>
      <c r="AE161" s="548" t="s">
        <v>775</v>
      </c>
      <c r="AF161" s="542"/>
      <c r="AG161" s="682"/>
      <c r="AH161" s="678"/>
      <c r="AI161" s="684" t="s">
        <v>763</v>
      </c>
      <c r="AJ161" s="671"/>
      <c r="AK161" s="671"/>
      <c r="AL161" s="663"/>
      <c r="AM161" s="663"/>
      <c r="AN161" s="663"/>
      <c r="AO161" s="663"/>
      <c r="AP161" s="559"/>
    </row>
    <row r="162" spans="1:42" s="375" customFormat="1" ht="30.75" hidden="1" customHeight="1" thickBot="1" x14ac:dyDescent="0.25">
      <c r="A162" s="361"/>
      <c r="B162" s="435" t="s">
        <v>620</v>
      </c>
      <c r="C162" s="431">
        <v>20135</v>
      </c>
      <c r="D162" s="371"/>
      <c r="E162" s="365"/>
      <c r="F162" s="365"/>
      <c r="G162" s="365"/>
      <c r="H162" s="365"/>
      <c r="I162" s="365"/>
      <c r="J162" s="365"/>
      <c r="K162" s="366"/>
      <c r="L162" s="366">
        <v>15670000</v>
      </c>
      <c r="M162" s="367" t="s">
        <v>266</v>
      </c>
      <c r="N162" s="368">
        <v>40</v>
      </c>
      <c r="O162" s="360">
        <f t="shared" si="23"/>
        <v>21938000</v>
      </c>
      <c r="P162" s="360">
        <v>21970000</v>
      </c>
      <c r="Q162" s="369">
        <f t="shared" si="15"/>
        <v>0.40204211869814932</v>
      </c>
      <c r="R162" s="363">
        <v>25</v>
      </c>
      <c r="S162" s="360">
        <f t="shared" si="20"/>
        <v>27462500</v>
      </c>
      <c r="T162" s="360">
        <v>29670000</v>
      </c>
      <c r="U162" s="370">
        <f t="shared" si="19"/>
        <v>0.35047792444242148</v>
      </c>
      <c r="V162" s="371" t="s">
        <v>613</v>
      </c>
      <c r="W162" s="371" t="str">
        <f t="shared" si="21"/>
        <v>35</v>
      </c>
      <c r="X162" s="371" t="str">
        <f t="shared" si="18"/>
        <v>201</v>
      </c>
      <c r="Y162" s="372">
        <v>9000</v>
      </c>
      <c r="Z162" s="553">
        <f t="shared" si="22"/>
        <v>-0.99967228038233957</v>
      </c>
      <c r="AA162" s="373"/>
      <c r="AB162" s="374"/>
      <c r="AC162" s="374"/>
      <c r="AD162" s="388"/>
      <c r="AE162" s="548"/>
      <c r="AF162" s="542"/>
      <c r="AG162" s="682"/>
      <c r="AH162" s="678"/>
      <c r="AI162" s="682"/>
      <c r="AJ162" s="671"/>
      <c r="AK162" s="671"/>
      <c r="AL162" s="663"/>
      <c r="AM162" s="663"/>
      <c r="AN162" s="663"/>
      <c r="AO162" s="663"/>
      <c r="AP162" s="560"/>
    </row>
    <row r="163" spans="1:42" ht="36.75" thickBot="1" x14ac:dyDescent="0.25">
      <c r="A163" s="202"/>
      <c r="B163" s="195" t="s">
        <v>661</v>
      </c>
      <c r="C163" s="119">
        <v>20141</v>
      </c>
      <c r="D163" s="176"/>
      <c r="E163" s="177"/>
      <c r="F163" s="177"/>
      <c r="G163" s="177"/>
      <c r="H163" s="179"/>
      <c r="I163" s="177"/>
      <c r="J163" s="177"/>
      <c r="K163" s="224"/>
      <c r="L163" s="224">
        <v>13270000</v>
      </c>
      <c r="M163" s="225" t="s">
        <v>266</v>
      </c>
      <c r="N163" s="60">
        <v>40</v>
      </c>
      <c r="O163" s="61">
        <f t="shared" si="23"/>
        <v>18578000</v>
      </c>
      <c r="P163" s="141">
        <v>18570000</v>
      </c>
      <c r="Q163" s="84">
        <f t="shared" si="15"/>
        <v>0.39939713639788998</v>
      </c>
      <c r="R163" s="119">
        <v>25</v>
      </c>
      <c r="S163" s="121">
        <f t="shared" si="20"/>
        <v>23212500</v>
      </c>
      <c r="T163" s="100">
        <v>24670000</v>
      </c>
      <c r="U163" s="137">
        <f t="shared" si="19"/>
        <v>0.32848680667743674</v>
      </c>
      <c r="W163" s="176" t="str">
        <f t="shared" si="21"/>
        <v>41</v>
      </c>
      <c r="X163" s="176" t="str">
        <f t="shared" si="18"/>
        <v>201</v>
      </c>
      <c r="Y163" s="144">
        <v>90000000</v>
      </c>
      <c r="Z163" s="553">
        <f t="shared" si="22"/>
        <v>2.877221324717286</v>
      </c>
      <c r="AA163" s="143"/>
      <c r="AB163" s="283"/>
      <c r="AC163" s="283">
        <v>300</v>
      </c>
      <c r="AD163" s="208"/>
      <c r="AE163" s="548" t="s">
        <v>817</v>
      </c>
      <c r="AF163" s="542"/>
      <c r="AG163" s="682"/>
      <c r="AH163" s="678"/>
      <c r="AI163" s="682"/>
      <c r="AJ163" s="671"/>
      <c r="AK163" s="671"/>
      <c r="AL163" s="663"/>
      <c r="AM163" s="663"/>
      <c r="AN163" s="663"/>
      <c r="AO163" s="663"/>
      <c r="AP163" s="559"/>
    </row>
    <row r="164" spans="1:42" ht="36.75" thickBot="1" x14ac:dyDescent="0.25">
      <c r="A164" s="202"/>
      <c r="B164" s="209" t="s">
        <v>662</v>
      </c>
      <c r="C164" s="181">
        <v>20144</v>
      </c>
      <c r="D164" s="182"/>
      <c r="E164" s="183"/>
      <c r="F164" s="183"/>
      <c r="G164" s="183"/>
      <c r="H164" s="183"/>
      <c r="I164" s="183"/>
      <c r="J164" s="183"/>
      <c r="K164" s="230"/>
      <c r="L164" s="230">
        <v>24870000</v>
      </c>
      <c r="M164" s="231" t="s">
        <v>266</v>
      </c>
      <c r="N164" s="184">
        <v>25</v>
      </c>
      <c r="O164" s="185">
        <f t="shared" si="23"/>
        <v>31087500</v>
      </c>
      <c r="P164" s="186">
        <v>30870000</v>
      </c>
      <c r="Q164" s="187">
        <f t="shared" si="15"/>
        <v>0.24125452352231605</v>
      </c>
      <c r="R164" s="181">
        <v>25</v>
      </c>
      <c r="S164" s="188">
        <f t="shared" si="20"/>
        <v>38587500</v>
      </c>
      <c r="T164" s="189">
        <v>41670000</v>
      </c>
      <c r="U164" s="190">
        <f t="shared" si="19"/>
        <v>0.3498542274052478</v>
      </c>
      <c r="V164" s="191"/>
      <c r="W164" s="191" t="str">
        <f t="shared" si="21"/>
        <v>44</v>
      </c>
      <c r="X164" s="191" t="str">
        <f t="shared" si="18"/>
        <v>201</v>
      </c>
      <c r="Y164" s="347">
        <v>120000000</v>
      </c>
      <c r="Z164" s="553">
        <f t="shared" si="22"/>
        <v>2.1098153547133141</v>
      </c>
      <c r="AA164" s="201"/>
      <c r="AB164" s="284"/>
      <c r="AC164" s="284">
        <v>400</v>
      </c>
      <c r="AD164" s="210"/>
      <c r="AE164" s="548" t="s">
        <v>817</v>
      </c>
      <c r="AF164" s="542"/>
      <c r="AG164" s="683"/>
      <c r="AH164" s="679"/>
      <c r="AI164" s="683"/>
      <c r="AJ164" s="672"/>
      <c r="AK164" s="672"/>
      <c r="AL164" s="664"/>
      <c r="AM164" s="664"/>
      <c r="AN164" s="664"/>
      <c r="AO164" s="664"/>
      <c r="AP164" s="559"/>
    </row>
    <row r="165" spans="1:42" s="375" customFormat="1" ht="18.75" hidden="1" thickBot="1" x14ac:dyDescent="0.25">
      <c r="A165" s="361"/>
      <c r="B165" s="436" t="s">
        <v>552</v>
      </c>
      <c r="C165" s="406">
        <v>20211</v>
      </c>
      <c r="E165" s="408"/>
      <c r="F165" s="408"/>
      <c r="G165" s="408"/>
      <c r="H165" s="408"/>
      <c r="I165" s="408"/>
      <c r="J165" s="408"/>
      <c r="K165" s="409"/>
      <c r="L165" s="409">
        <v>3870000</v>
      </c>
      <c r="M165" s="410" t="s">
        <v>266</v>
      </c>
      <c r="N165" s="405">
        <v>10</v>
      </c>
      <c r="O165" s="411">
        <f t="shared" si="23"/>
        <v>4257000</v>
      </c>
      <c r="P165" s="411">
        <v>4270000</v>
      </c>
      <c r="Q165" s="412">
        <f t="shared" si="15"/>
        <v>0.10335917312661498</v>
      </c>
      <c r="R165" s="406">
        <v>25</v>
      </c>
      <c r="S165" s="411">
        <f t="shared" si="20"/>
        <v>5337500</v>
      </c>
      <c r="T165" s="411">
        <v>5370000</v>
      </c>
      <c r="U165" s="413">
        <f t="shared" si="19"/>
        <v>0.2576112412177986</v>
      </c>
      <c r="V165" s="375" t="s">
        <v>613</v>
      </c>
      <c r="W165" s="375" t="str">
        <f t="shared" si="21"/>
        <v>11</v>
      </c>
      <c r="X165" s="375" t="str">
        <f t="shared" si="18"/>
        <v>202</v>
      </c>
      <c r="Y165" s="414">
        <v>1200</v>
      </c>
      <c r="Z165" s="553">
        <f t="shared" si="22"/>
        <v>-0.99977517564402807</v>
      </c>
      <c r="AA165" s="415"/>
      <c r="AB165" s="374"/>
      <c r="AC165" s="374"/>
      <c r="AD165" s="430"/>
      <c r="AE165" s="548"/>
      <c r="AF165" s="542"/>
      <c r="AG165" s="541"/>
      <c r="AH165" s="551"/>
      <c r="AI165" s="541"/>
      <c r="AJ165" s="557"/>
      <c r="AK165" s="557"/>
      <c r="AL165" s="558"/>
      <c r="AM165" s="558"/>
      <c r="AN165" s="558"/>
      <c r="AO165" s="558"/>
      <c r="AP165" s="560"/>
    </row>
    <row r="166" spans="1:42" s="375" customFormat="1" ht="18.75" hidden="1" thickBot="1" x14ac:dyDescent="0.25">
      <c r="A166" s="361"/>
      <c r="B166" s="437" t="s">
        <v>553</v>
      </c>
      <c r="C166" s="363">
        <v>20212</v>
      </c>
      <c r="E166" s="408"/>
      <c r="F166" s="408"/>
      <c r="G166" s="408"/>
      <c r="H166" s="408"/>
      <c r="I166" s="408"/>
      <c r="J166" s="408"/>
      <c r="K166" s="366"/>
      <c r="L166" s="366">
        <v>6470000</v>
      </c>
      <c r="M166" s="367" t="s">
        <v>266</v>
      </c>
      <c r="N166" s="368">
        <v>20</v>
      </c>
      <c r="O166" s="360">
        <f t="shared" si="23"/>
        <v>7764000</v>
      </c>
      <c r="P166" s="360">
        <v>7770000</v>
      </c>
      <c r="Q166" s="369">
        <f t="shared" ref="Q166:Q229" si="24">(P166-L166)/L166</f>
        <v>0.20092735703245751</v>
      </c>
      <c r="R166" s="363">
        <v>25</v>
      </c>
      <c r="S166" s="360">
        <f t="shared" si="20"/>
        <v>9712500</v>
      </c>
      <c r="T166" s="360">
        <v>9770000</v>
      </c>
      <c r="U166" s="370">
        <f t="shared" si="19"/>
        <v>0.2574002574002574</v>
      </c>
      <c r="V166" s="375" t="s">
        <v>613</v>
      </c>
      <c r="W166" s="375" t="str">
        <f t="shared" si="21"/>
        <v>12</v>
      </c>
      <c r="X166" s="375" t="str">
        <f t="shared" si="18"/>
        <v>202</v>
      </c>
      <c r="Y166" s="372">
        <v>2700</v>
      </c>
      <c r="Z166" s="553">
        <f t="shared" si="22"/>
        <v>-0.9997220077220077</v>
      </c>
      <c r="AA166" s="373"/>
      <c r="AB166" s="374"/>
      <c r="AC166" s="374"/>
      <c r="AD166" s="418"/>
      <c r="AE166" s="548"/>
      <c r="AF166" s="542"/>
      <c r="AG166" s="541"/>
      <c r="AH166" s="551"/>
      <c r="AI166" s="541"/>
      <c r="AJ166" s="557"/>
      <c r="AK166" s="557"/>
      <c r="AL166" s="558"/>
      <c r="AM166" s="558"/>
      <c r="AN166" s="558"/>
      <c r="AO166" s="558"/>
      <c r="AP166" s="560"/>
    </row>
    <row r="167" spans="1:42" s="375" customFormat="1" ht="18.75" hidden="1" thickBot="1" x14ac:dyDescent="0.25">
      <c r="A167" s="361"/>
      <c r="B167" s="437" t="s">
        <v>554</v>
      </c>
      <c r="C167" s="363">
        <v>20213</v>
      </c>
      <c r="E167" s="408"/>
      <c r="F167" s="408"/>
      <c r="G167" s="408"/>
      <c r="H167" s="408"/>
      <c r="I167" s="408"/>
      <c r="J167" s="408"/>
      <c r="K167" s="366"/>
      <c r="L167" s="366">
        <v>8970000</v>
      </c>
      <c r="M167" s="367" t="s">
        <v>266</v>
      </c>
      <c r="N167" s="368">
        <v>30</v>
      </c>
      <c r="O167" s="360">
        <f t="shared" si="23"/>
        <v>11661000</v>
      </c>
      <c r="P167" s="360">
        <v>11700000</v>
      </c>
      <c r="Q167" s="369">
        <f t="shared" si="24"/>
        <v>0.30434782608695654</v>
      </c>
      <c r="R167" s="363">
        <v>25</v>
      </c>
      <c r="S167" s="360">
        <f t="shared" si="20"/>
        <v>14625000</v>
      </c>
      <c r="T167" s="360">
        <v>14670000</v>
      </c>
      <c r="U167" s="370">
        <f t="shared" si="19"/>
        <v>0.25384615384615383</v>
      </c>
      <c r="V167" s="375" t="s">
        <v>613</v>
      </c>
      <c r="W167" s="375" t="str">
        <f t="shared" si="21"/>
        <v>13</v>
      </c>
      <c r="X167" s="375" t="str">
        <f t="shared" si="18"/>
        <v>202</v>
      </c>
      <c r="Y167" s="372">
        <v>5000</v>
      </c>
      <c r="Z167" s="553">
        <f t="shared" si="22"/>
        <v>-0.99965811965811968</v>
      </c>
      <c r="AA167" s="373"/>
      <c r="AB167" s="374"/>
      <c r="AC167" s="374"/>
      <c r="AD167" s="418"/>
      <c r="AE167" s="548"/>
      <c r="AF167" s="542"/>
      <c r="AG167" s="541"/>
      <c r="AH167" s="551"/>
      <c r="AI167" s="541"/>
      <c r="AJ167" s="557"/>
      <c r="AK167" s="557"/>
      <c r="AL167" s="558"/>
      <c r="AM167" s="558"/>
      <c r="AN167" s="558"/>
      <c r="AO167" s="558"/>
      <c r="AP167" s="560"/>
    </row>
    <row r="168" spans="1:42" s="375" customFormat="1" ht="18.75" hidden="1" thickBot="1" x14ac:dyDescent="0.25">
      <c r="A168" s="361"/>
      <c r="B168" s="437" t="s">
        <v>555</v>
      </c>
      <c r="C168" s="363">
        <v>20215</v>
      </c>
      <c r="E168" s="408"/>
      <c r="F168" s="408"/>
      <c r="G168" s="408"/>
      <c r="H168" s="408"/>
      <c r="I168" s="408"/>
      <c r="J168" s="408"/>
      <c r="K168" s="366"/>
      <c r="L168" s="366">
        <v>14570000</v>
      </c>
      <c r="M168" s="367" t="s">
        <v>266</v>
      </c>
      <c r="N168" s="368">
        <v>40</v>
      </c>
      <c r="O168" s="360">
        <f t="shared" si="23"/>
        <v>20398000</v>
      </c>
      <c r="P168" s="360">
        <v>20370000</v>
      </c>
      <c r="Q168" s="369">
        <f t="shared" si="24"/>
        <v>0.39807824296499655</v>
      </c>
      <c r="R168" s="363">
        <v>25</v>
      </c>
      <c r="S168" s="360">
        <f t="shared" si="20"/>
        <v>25462500</v>
      </c>
      <c r="T168" s="360">
        <v>25470000</v>
      </c>
      <c r="U168" s="370">
        <f t="shared" si="19"/>
        <v>0.25036818851251841</v>
      </c>
      <c r="V168" s="375" t="s">
        <v>613</v>
      </c>
      <c r="W168" s="375" t="str">
        <f t="shared" si="21"/>
        <v>15</v>
      </c>
      <c r="X168" s="375" t="str">
        <f t="shared" ref="X168:X231" si="25">LEFT(C168,3)</f>
        <v>202</v>
      </c>
      <c r="Y168" s="372">
        <v>9000</v>
      </c>
      <c r="Z168" s="553">
        <f t="shared" si="22"/>
        <v>-0.99964653902798228</v>
      </c>
      <c r="AA168" s="373"/>
      <c r="AB168" s="374"/>
      <c r="AC168" s="374"/>
      <c r="AD168" s="418"/>
      <c r="AE168" s="548"/>
      <c r="AF168" s="542"/>
      <c r="AG168" s="541"/>
      <c r="AH168" s="551"/>
      <c r="AI168" s="541"/>
      <c r="AJ168" s="557"/>
      <c r="AK168" s="557"/>
      <c r="AL168" s="558"/>
      <c r="AM168" s="558"/>
      <c r="AN168" s="558"/>
      <c r="AO168" s="558"/>
      <c r="AP168" s="560"/>
    </row>
    <row r="169" spans="1:42" s="375" customFormat="1" ht="18.75" hidden="1" thickBot="1" x14ac:dyDescent="0.25">
      <c r="A169" s="361"/>
      <c r="B169" s="431" t="s">
        <v>556</v>
      </c>
      <c r="C169" s="431">
        <v>20221</v>
      </c>
      <c r="E169" s="408"/>
      <c r="F169" s="408"/>
      <c r="G169" s="408"/>
      <c r="H169" s="408"/>
      <c r="I169" s="408"/>
      <c r="J169" s="408"/>
      <c r="K169" s="366"/>
      <c r="L169" s="366">
        <v>5370000</v>
      </c>
      <c r="M169" s="367" t="s">
        <v>266</v>
      </c>
      <c r="N169" s="368">
        <v>10</v>
      </c>
      <c r="O169" s="360">
        <f t="shared" si="23"/>
        <v>5907000</v>
      </c>
      <c r="P169" s="360">
        <v>5970000</v>
      </c>
      <c r="Q169" s="369">
        <f t="shared" si="24"/>
        <v>0.11173184357541899</v>
      </c>
      <c r="R169" s="363">
        <v>25</v>
      </c>
      <c r="S169" s="360">
        <f t="shared" si="20"/>
        <v>7462500</v>
      </c>
      <c r="T169" s="360">
        <v>8070000</v>
      </c>
      <c r="U169" s="370">
        <f t="shared" ref="U169:U232" si="26">(T169-P169)/P169</f>
        <v>0.35175879396984927</v>
      </c>
      <c r="V169" s="375" t="s">
        <v>613</v>
      </c>
      <c r="W169" s="375" t="str">
        <f t="shared" si="21"/>
        <v>21</v>
      </c>
      <c r="X169" s="375" t="str">
        <f t="shared" si="25"/>
        <v>202</v>
      </c>
      <c r="Y169" s="372">
        <v>2500</v>
      </c>
      <c r="Z169" s="553">
        <f t="shared" si="22"/>
        <v>-0.99966499162479061</v>
      </c>
      <c r="AA169" s="373"/>
      <c r="AB169" s="374"/>
      <c r="AC169" s="374"/>
      <c r="AD169" s="418"/>
      <c r="AE169" s="548"/>
      <c r="AF169" s="542"/>
      <c r="AG169" s="541"/>
      <c r="AH169" s="551"/>
      <c r="AI169" s="541"/>
      <c r="AJ169" s="557"/>
      <c r="AK169" s="557"/>
      <c r="AL169" s="558"/>
      <c r="AM169" s="558"/>
      <c r="AN169" s="558"/>
      <c r="AO169" s="558"/>
      <c r="AP169" s="560"/>
    </row>
    <row r="170" spans="1:42" s="375" customFormat="1" ht="18.75" hidden="1" thickBot="1" x14ac:dyDescent="0.25">
      <c r="A170" s="361"/>
      <c r="B170" s="431" t="s">
        <v>557</v>
      </c>
      <c r="C170" s="431">
        <v>20222</v>
      </c>
      <c r="E170" s="408"/>
      <c r="F170" s="408"/>
      <c r="G170" s="408"/>
      <c r="H170" s="408"/>
      <c r="I170" s="408"/>
      <c r="J170" s="408"/>
      <c r="K170" s="366"/>
      <c r="L170" s="366">
        <v>8070000</v>
      </c>
      <c r="M170" s="367" t="s">
        <v>266</v>
      </c>
      <c r="N170" s="368">
        <v>20</v>
      </c>
      <c r="O170" s="360">
        <f t="shared" si="23"/>
        <v>9684000</v>
      </c>
      <c r="P170" s="360">
        <v>9700000</v>
      </c>
      <c r="Q170" s="369">
        <f t="shared" si="24"/>
        <v>0.20198265179677818</v>
      </c>
      <c r="R170" s="363">
        <v>25</v>
      </c>
      <c r="S170" s="360">
        <f t="shared" si="20"/>
        <v>12125000</v>
      </c>
      <c r="T170" s="360">
        <v>13070000</v>
      </c>
      <c r="U170" s="370">
        <f t="shared" si="26"/>
        <v>0.34742268041237112</v>
      </c>
      <c r="V170" s="375" t="s">
        <v>613</v>
      </c>
      <c r="W170" s="375" t="str">
        <f t="shared" si="21"/>
        <v>22</v>
      </c>
      <c r="X170" s="375" t="str">
        <f t="shared" si="25"/>
        <v>202</v>
      </c>
      <c r="Y170" s="372">
        <v>3700</v>
      </c>
      <c r="Z170" s="553">
        <f t="shared" si="22"/>
        <v>-0.99969484536082476</v>
      </c>
      <c r="AA170" s="373"/>
      <c r="AB170" s="374"/>
      <c r="AC170" s="374"/>
      <c r="AD170" s="418"/>
      <c r="AE170" s="548"/>
      <c r="AF170" s="542"/>
      <c r="AG170" s="541"/>
      <c r="AH170" s="551"/>
      <c r="AI170" s="541"/>
      <c r="AJ170" s="557"/>
      <c r="AK170" s="557"/>
      <c r="AL170" s="558"/>
      <c r="AM170" s="558"/>
      <c r="AN170" s="558"/>
      <c r="AO170" s="558"/>
      <c r="AP170" s="560"/>
    </row>
    <row r="171" spans="1:42" s="375" customFormat="1" ht="18.75" hidden="1" thickBot="1" x14ac:dyDescent="0.25">
      <c r="A171" s="361"/>
      <c r="B171" s="431" t="s">
        <v>558</v>
      </c>
      <c r="C171" s="431">
        <v>20223</v>
      </c>
      <c r="E171" s="408"/>
      <c r="F171" s="408"/>
      <c r="G171" s="408"/>
      <c r="H171" s="408"/>
      <c r="I171" s="408"/>
      <c r="J171" s="408"/>
      <c r="K171" s="366"/>
      <c r="L171" s="366">
        <v>10170000</v>
      </c>
      <c r="M171" s="367" t="s">
        <v>266</v>
      </c>
      <c r="N171" s="368">
        <v>30</v>
      </c>
      <c r="O171" s="360">
        <f t="shared" si="23"/>
        <v>13221000</v>
      </c>
      <c r="P171" s="360">
        <v>13270000</v>
      </c>
      <c r="Q171" s="369">
        <f t="shared" si="24"/>
        <v>0.30481809242871188</v>
      </c>
      <c r="R171" s="363">
        <v>25</v>
      </c>
      <c r="S171" s="360">
        <f t="shared" si="20"/>
        <v>16587500</v>
      </c>
      <c r="T171" s="360">
        <v>17970000</v>
      </c>
      <c r="U171" s="370">
        <f t="shared" si="26"/>
        <v>0.35418236623963828</v>
      </c>
      <c r="V171" s="375" t="s">
        <v>613</v>
      </c>
      <c r="W171" s="375" t="str">
        <f t="shared" si="21"/>
        <v>23</v>
      </c>
      <c r="X171" s="375" t="str">
        <f t="shared" si="25"/>
        <v>202</v>
      </c>
      <c r="Y171" s="372">
        <v>5700</v>
      </c>
      <c r="Z171" s="553">
        <f t="shared" si="22"/>
        <v>-0.99965636774679734</v>
      </c>
      <c r="AA171" s="373"/>
      <c r="AB171" s="374"/>
      <c r="AC171" s="374"/>
      <c r="AD171" s="418"/>
      <c r="AE171" s="548"/>
      <c r="AF171" s="542"/>
      <c r="AG171" s="541"/>
      <c r="AH171" s="551"/>
      <c r="AI171" s="541"/>
      <c r="AJ171" s="557"/>
      <c r="AK171" s="557"/>
      <c r="AL171" s="558"/>
      <c r="AM171" s="558"/>
      <c r="AN171" s="558"/>
      <c r="AO171" s="558"/>
      <c r="AP171" s="560"/>
    </row>
    <row r="172" spans="1:42" s="375" customFormat="1" ht="18.75" hidden="1" thickBot="1" x14ac:dyDescent="0.25">
      <c r="A172" s="361"/>
      <c r="B172" s="431" t="s">
        <v>559</v>
      </c>
      <c r="C172" s="431">
        <v>20225</v>
      </c>
      <c r="E172" s="408"/>
      <c r="F172" s="408"/>
      <c r="G172" s="408"/>
      <c r="H172" s="408"/>
      <c r="I172" s="408"/>
      <c r="J172" s="408"/>
      <c r="K172" s="366"/>
      <c r="L172" s="366">
        <v>15070000</v>
      </c>
      <c r="M172" s="367" t="s">
        <v>266</v>
      </c>
      <c r="N172" s="368">
        <v>40</v>
      </c>
      <c r="O172" s="360">
        <f t="shared" si="23"/>
        <v>21098000</v>
      </c>
      <c r="P172" s="360">
        <v>21070000</v>
      </c>
      <c r="Q172" s="369">
        <f t="shared" si="24"/>
        <v>0.39814200398142002</v>
      </c>
      <c r="R172" s="363">
        <v>25</v>
      </c>
      <c r="S172" s="360">
        <f t="shared" si="20"/>
        <v>26337500</v>
      </c>
      <c r="T172" s="360">
        <v>28470000</v>
      </c>
      <c r="U172" s="370">
        <f t="shared" si="26"/>
        <v>0.35121025154247748</v>
      </c>
      <c r="V172" s="375" t="s">
        <v>613</v>
      </c>
      <c r="W172" s="375" t="str">
        <f t="shared" si="21"/>
        <v>25</v>
      </c>
      <c r="X172" s="375" t="str">
        <f t="shared" si="25"/>
        <v>202</v>
      </c>
      <c r="Y172" s="372">
        <v>9000</v>
      </c>
      <c r="Z172" s="553">
        <f t="shared" si="22"/>
        <v>-0.99965828191741812</v>
      </c>
      <c r="AA172" s="373"/>
      <c r="AB172" s="374"/>
      <c r="AC172" s="374"/>
      <c r="AD172" s="418"/>
      <c r="AE172" s="548"/>
      <c r="AF172" s="542"/>
      <c r="AG172" s="541"/>
      <c r="AH172" s="551"/>
      <c r="AI172" s="541"/>
      <c r="AJ172" s="557"/>
      <c r="AK172" s="557"/>
      <c r="AL172" s="558"/>
      <c r="AM172" s="558"/>
      <c r="AN172" s="558"/>
      <c r="AO172" s="558"/>
      <c r="AP172" s="560"/>
    </row>
    <row r="173" spans="1:42" s="375" customFormat="1" ht="18.75" hidden="1" thickBot="1" x14ac:dyDescent="0.25">
      <c r="A173" s="361"/>
      <c r="B173" s="431" t="s">
        <v>560</v>
      </c>
      <c r="C173" s="431">
        <v>20231</v>
      </c>
      <c r="E173" s="408"/>
      <c r="F173" s="408"/>
      <c r="G173" s="408"/>
      <c r="H173" s="408"/>
      <c r="I173" s="408"/>
      <c r="J173" s="408"/>
      <c r="K173" s="366"/>
      <c r="L173" s="366">
        <v>5870000</v>
      </c>
      <c r="M173" s="367" t="s">
        <v>266</v>
      </c>
      <c r="N173" s="368">
        <v>10</v>
      </c>
      <c r="O173" s="360">
        <f t="shared" si="23"/>
        <v>6457000</v>
      </c>
      <c r="P173" s="360">
        <v>6470000</v>
      </c>
      <c r="Q173" s="369">
        <f t="shared" si="24"/>
        <v>0.10221465076660988</v>
      </c>
      <c r="R173" s="363">
        <v>25</v>
      </c>
      <c r="S173" s="360">
        <f t="shared" si="20"/>
        <v>8087500</v>
      </c>
      <c r="T173" s="360">
        <v>8770000</v>
      </c>
      <c r="U173" s="370">
        <f t="shared" si="26"/>
        <v>0.3554868624420402</v>
      </c>
      <c r="V173" s="375" t="s">
        <v>613</v>
      </c>
      <c r="W173" s="375" t="str">
        <f t="shared" si="21"/>
        <v>31</v>
      </c>
      <c r="X173" s="375" t="str">
        <f t="shared" si="25"/>
        <v>202</v>
      </c>
      <c r="Y173" s="372">
        <v>2500</v>
      </c>
      <c r="Z173" s="553">
        <f t="shared" si="22"/>
        <v>-0.9996908809891808</v>
      </c>
      <c r="AA173" s="373"/>
      <c r="AB173" s="374"/>
      <c r="AC173" s="374"/>
      <c r="AD173" s="418"/>
      <c r="AE173" s="548"/>
      <c r="AF173" s="542"/>
      <c r="AG173" s="541"/>
      <c r="AH173" s="551"/>
      <c r="AI173" s="541"/>
      <c r="AJ173" s="557"/>
      <c r="AK173" s="557"/>
      <c r="AL173" s="558"/>
      <c r="AM173" s="558"/>
      <c r="AN173" s="558"/>
      <c r="AO173" s="558"/>
      <c r="AP173" s="560"/>
    </row>
    <row r="174" spans="1:42" s="375" customFormat="1" ht="18.75" hidden="1" thickBot="1" x14ac:dyDescent="0.25">
      <c r="A174" s="361"/>
      <c r="B174" s="431" t="s">
        <v>561</v>
      </c>
      <c r="C174" s="431">
        <v>20232</v>
      </c>
      <c r="E174" s="408"/>
      <c r="F174" s="408"/>
      <c r="G174" s="408"/>
      <c r="H174" s="408"/>
      <c r="I174" s="408"/>
      <c r="J174" s="408"/>
      <c r="K174" s="366"/>
      <c r="L174" s="366">
        <v>8270000</v>
      </c>
      <c r="M174" s="367" t="s">
        <v>266</v>
      </c>
      <c r="N174" s="368">
        <v>20</v>
      </c>
      <c r="O174" s="360">
        <f t="shared" si="23"/>
        <v>9924000</v>
      </c>
      <c r="P174" s="360">
        <v>9970000</v>
      </c>
      <c r="Q174" s="369">
        <f t="shared" si="24"/>
        <v>0.20556227327690446</v>
      </c>
      <c r="R174" s="363">
        <v>25</v>
      </c>
      <c r="S174" s="360">
        <f t="shared" si="20"/>
        <v>12462500</v>
      </c>
      <c r="T174" s="360">
        <v>12570000</v>
      </c>
      <c r="U174" s="370">
        <f t="shared" si="26"/>
        <v>0.26078234704112335</v>
      </c>
      <c r="V174" s="375" t="s">
        <v>613</v>
      </c>
      <c r="W174" s="375" t="str">
        <f t="shared" si="21"/>
        <v>32</v>
      </c>
      <c r="X174" s="375" t="str">
        <f t="shared" si="25"/>
        <v>202</v>
      </c>
      <c r="Y174" s="372">
        <v>3700</v>
      </c>
      <c r="Z174" s="553">
        <f t="shared" si="22"/>
        <v>-0.9997031093279839</v>
      </c>
      <c r="AA174" s="373"/>
      <c r="AB174" s="374"/>
      <c r="AC174" s="374"/>
      <c r="AD174" s="418"/>
      <c r="AE174" s="548"/>
      <c r="AF174" s="542"/>
      <c r="AG174" s="541"/>
      <c r="AH174" s="551"/>
      <c r="AI174" s="541"/>
      <c r="AJ174" s="557"/>
      <c r="AK174" s="557"/>
      <c r="AL174" s="558"/>
      <c r="AM174" s="558"/>
      <c r="AN174" s="558"/>
      <c r="AO174" s="558"/>
      <c r="AP174" s="560"/>
    </row>
    <row r="175" spans="1:42" s="375" customFormat="1" ht="18.75" hidden="1" thickBot="1" x14ac:dyDescent="0.25">
      <c r="A175" s="361"/>
      <c r="B175" s="431" t="s">
        <v>562</v>
      </c>
      <c r="C175" s="431">
        <v>20233</v>
      </c>
      <c r="E175" s="408"/>
      <c r="F175" s="408"/>
      <c r="G175" s="408"/>
      <c r="H175" s="408"/>
      <c r="I175" s="408"/>
      <c r="J175" s="408"/>
      <c r="K175" s="366"/>
      <c r="L175" s="366">
        <v>10470000</v>
      </c>
      <c r="M175" s="367" t="s">
        <v>266</v>
      </c>
      <c r="N175" s="368">
        <v>30</v>
      </c>
      <c r="O175" s="360">
        <f t="shared" si="23"/>
        <v>13611000</v>
      </c>
      <c r="P175" s="360">
        <v>13670000</v>
      </c>
      <c r="Q175" s="369">
        <f t="shared" si="24"/>
        <v>0.30563514804202485</v>
      </c>
      <c r="R175" s="363">
        <v>25</v>
      </c>
      <c r="S175" s="360">
        <f t="shared" si="20"/>
        <v>17087500</v>
      </c>
      <c r="T175" s="360">
        <v>17170000</v>
      </c>
      <c r="U175" s="370">
        <f t="shared" si="26"/>
        <v>0.25603511338697876</v>
      </c>
      <c r="V175" s="375" t="s">
        <v>613</v>
      </c>
      <c r="W175" s="375" t="str">
        <f t="shared" si="21"/>
        <v>33</v>
      </c>
      <c r="X175" s="375" t="str">
        <f t="shared" si="25"/>
        <v>202</v>
      </c>
      <c r="Y175" s="372">
        <v>5700</v>
      </c>
      <c r="Z175" s="553">
        <f t="shared" si="22"/>
        <v>-0.99966642282370155</v>
      </c>
      <c r="AA175" s="373"/>
      <c r="AB175" s="374"/>
      <c r="AC175" s="374"/>
      <c r="AD175" s="418"/>
      <c r="AE175" s="548"/>
      <c r="AF175" s="542"/>
      <c r="AG175" s="541"/>
      <c r="AH175" s="551"/>
      <c r="AI175" s="541"/>
      <c r="AJ175" s="557"/>
      <c r="AK175" s="557"/>
      <c r="AL175" s="558"/>
      <c r="AM175" s="558"/>
      <c r="AN175" s="558"/>
      <c r="AO175" s="558"/>
      <c r="AP175" s="560"/>
    </row>
    <row r="176" spans="1:42" s="375" customFormat="1" ht="18.75" hidden="1" thickBot="1" x14ac:dyDescent="0.25">
      <c r="A176" s="361"/>
      <c r="B176" s="431" t="s">
        <v>563</v>
      </c>
      <c r="C176" s="431">
        <v>20235</v>
      </c>
      <c r="E176" s="408"/>
      <c r="F176" s="408"/>
      <c r="G176" s="408"/>
      <c r="H176" s="408"/>
      <c r="I176" s="408"/>
      <c r="J176" s="408"/>
      <c r="K176" s="366"/>
      <c r="L176" s="366">
        <v>15670000</v>
      </c>
      <c r="M176" s="367" t="s">
        <v>266</v>
      </c>
      <c r="N176" s="368">
        <v>40</v>
      </c>
      <c r="O176" s="360">
        <f t="shared" si="23"/>
        <v>21938000</v>
      </c>
      <c r="P176" s="360">
        <v>21970000</v>
      </c>
      <c r="Q176" s="369">
        <f t="shared" si="24"/>
        <v>0.40204211869814932</v>
      </c>
      <c r="R176" s="363">
        <v>25</v>
      </c>
      <c r="S176" s="360">
        <f t="shared" si="20"/>
        <v>27462500</v>
      </c>
      <c r="T176" s="360">
        <v>29670000</v>
      </c>
      <c r="U176" s="370">
        <f t="shared" si="26"/>
        <v>0.35047792444242148</v>
      </c>
      <c r="V176" s="375" t="s">
        <v>613</v>
      </c>
      <c r="W176" s="375" t="str">
        <f t="shared" si="21"/>
        <v>35</v>
      </c>
      <c r="X176" s="375" t="str">
        <f t="shared" si="25"/>
        <v>202</v>
      </c>
      <c r="Y176" s="372">
        <v>9000</v>
      </c>
      <c r="Z176" s="553">
        <f t="shared" si="22"/>
        <v>-0.99967228038233957</v>
      </c>
      <c r="AA176" s="373"/>
      <c r="AB176" s="374"/>
      <c r="AC176" s="374"/>
      <c r="AD176" s="418"/>
      <c r="AE176" s="548"/>
      <c r="AF176" s="542"/>
      <c r="AG176" s="541"/>
      <c r="AH176" s="551"/>
      <c r="AI176" s="541"/>
      <c r="AJ176" s="557"/>
      <c r="AK176" s="557"/>
      <c r="AL176" s="558"/>
      <c r="AM176" s="558"/>
      <c r="AN176" s="558"/>
      <c r="AO176" s="558"/>
      <c r="AP176" s="560"/>
    </row>
    <row r="177" spans="1:42" s="375" customFormat="1" ht="18.75" hidden="1" thickBot="1" x14ac:dyDescent="0.25">
      <c r="A177" s="361"/>
      <c r="B177" s="437" t="s">
        <v>564</v>
      </c>
      <c r="C177" s="363">
        <v>20241</v>
      </c>
      <c r="E177" s="408"/>
      <c r="F177" s="408"/>
      <c r="G177" s="408"/>
      <c r="H177" s="408"/>
      <c r="I177" s="408"/>
      <c r="J177" s="408"/>
      <c r="K177" s="366"/>
      <c r="L177" s="366">
        <v>13270000</v>
      </c>
      <c r="M177" s="367" t="s">
        <v>266</v>
      </c>
      <c r="N177" s="368">
        <v>40</v>
      </c>
      <c r="O177" s="360">
        <f t="shared" si="23"/>
        <v>18578000</v>
      </c>
      <c r="P177" s="360">
        <v>18570000</v>
      </c>
      <c r="Q177" s="369">
        <f t="shared" si="24"/>
        <v>0.39939713639788998</v>
      </c>
      <c r="R177" s="363">
        <v>25</v>
      </c>
      <c r="S177" s="360">
        <f t="shared" si="20"/>
        <v>23212500</v>
      </c>
      <c r="T177" s="360">
        <v>24670000</v>
      </c>
      <c r="U177" s="370">
        <f t="shared" si="26"/>
        <v>0.32848680667743674</v>
      </c>
      <c r="V177" s="375" t="s">
        <v>613</v>
      </c>
      <c r="W177" s="375" t="str">
        <f t="shared" si="21"/>
        <v>41</v>
      </c>
      <c r="X177" s="375" t="str">
        <f t="shared" si="25"/>
        <v>202</v>
      </c>
      <c r="Y177" s="372">
        <v>9000</v>
      </c>
      <c r="Z177" s="553">
        <f t="shared" si="22"/>
        <v>-0.99961227786752826</v>
      </c>
      <c r="AA177" s="373"/>
      <c r="AB177" s="374"/>
      <c r="AC177" s="374"/>
      <c r="AD177" s="418"/>
      <c r="AE177" s="548"/>
      <c r="AF177" s="542"/>
      <c r="AG177" s="541"/>
      <c r="AH177" s="551"/>
      <c r="AI177" s="541"/>
      <c r="AJ177" s="557"/>
      <c r="AK177" s="557"/>
      <c r="AL177" s="558"/>
      <c r="AM177" s="558"/>
      <c r="AN177" s="558"/>
      <c r="AO177" s="558"/>
      <c r="AP177" s="560"/>
    </row>
    <row r="178" spans="1:42" s="375" customFormat="1" ht="18.75" hidden="1" thickBot="1" x14ac:dyDescent="0.25">
      <c r="A178" s="361"/>
      <c r="B178" s="437" t="s">
        <v>565</v>
      </c>
      <c r="C178" s="363">
        <v>20244</v>
      </c>
      <c r="E178" s="408"/>
      <c r="F178" s="408"/>
      <c r="G178" s="408"/>
      <c r="H178" s="408"/>
      <c r="I178" s="408"/>
      <c r="J178" s="408"/>
      <c r="K178" s="366"/>
      <c r="L178" s="366">
        <v>24870000</v>
      </c>
      <c r="M178" s="367" t="s">
        <v>266</v>
      </c>
      <c r="N178" s="368">
        <v>25</v>
      </c>
      <c r="O178" s="360">
        <f t="shared" si="23"/>
        <v>31087500</v>
      </c>
      <c r="P178" s="360">
        <v>30870000</v>
      </c>
      <c r="Q178" s="369">
        <f t="shared" si="24"/>
        <v>0.24125452352231605</v>
      </c>
      <c r="R178" s="363">
        <v>25</v>
      </c>
      <c r="S178" s="360">
        <f t="shared" si="20"/>
        <v>38587500</v>
      </c>
      <c r="T178" s="360">
        <v>41670000</v>
      </c>
      <c r="U178" s="370">
        <f t="shared" si="26"/>
        <v>0.3498542274052478</v>
      </c>
      <c r="V178" s="375" t="s">
        <v>613</v>
      </c>
      <c r="W178" s="375" t="str">
        <f t="shared" si="21"/>
        <v>44</v>
      </c>
      <c r="X178" s="375" t="str">
        <f t="shared" si="25"/>
        <v>202</v>
      </c>
      <c r="Y178" s="372">
        <v>12000</v>
      </c>
      <c r="Z178" s="553">
        <f t="shared" si="22"/>
        <v>-0.99968901846452862</v>
      </c>
      <c r="AA178" s="373"/>
      <c r="AB178" s="374"/>
      <c r="AC178" s="374"/>
      <c r="AD178" s="418"/>
      <c r="AE178" s="548"/>
      <c r="AF178" s="542"/>
      <c r="AG178" s="541"/>
      <c r="AH178" s="551"/>
      <c r="AI178" s="541"/>
      <c r="AJ178" s="557"/>
      <c r="AK178" s="557"/>
      <c r="AL178" s="558"/>
      <c r="AM178" s="558"/>
      <c r="AN178" s="558"/>
      <c r="AO178" s="558"/>
      <c r="AP178" s="560"/>
    </row>
    <row r="179" spans="1:42" s="375" customFormat="1" ht="18.75" hidden="1" thickBot="1" x14ac:dyDescent="0.25">
      <c r="A179" s="361"/>
      <c r="B179" s="437" t="s">
        <v>298</v>
      </c>
      <c r="C179" s="360">
        <v>20311</v>
      </c>
      <c r="E179" s="408"/>
      <c r="F179" s="408"/>
      <c r="G179" s="408"/>
      <c r="H179" s="408"/>
      <c r="I179" s="408"/>
      <c r="J179" s="408"/>
      <c r="K179" s="366"/>
      <c r="L179" s="366">
        <v>3870000</v>
      </c>
      <c r="M179" s="367" t="s">
        <v>266</v>
      </c>
      <c r="N179" s="368">
        <v>10</v>
      </c>
      <c r="O179" s="360">
        <f t="shared" si="23"/>
        <v>4257000</v>
      </c>
      <c r="P179" s="360">
        <v>4270000</v>
      </c>
      <c r="Q179" s="369">
        <f t="shared" si="24"/>
        <v>0.10335917312661498</v>
      </c>
      <c r="R179" s="363">
        <v>25</v>
      </c>
      <c r="S179" s="360">
        <f t="shared" si="20"/>
        <v>5337500</v>
      </c>
      <c r="T179" s="360">
        <v>5370000</v>
      </c>
      <c r="U179" s="370">
        <f t="shared" si="26"/>
        <v>0.2576112412177986</v>
      </c>
      <c r="V179" s="375" t="s">
        <v>613</v>
      </c>
      <c r="W179" s="375" t="str">
        <f t="shared" si="21"/>
        <v>11</v>
      </c>
      <c r="X179" s="375" t="str">
        <f t="shared" si="25"/>
        <v>203</v>
      </c>
      <c r="Y179" s="372">
        <v>1100</v>
      </c>
      <c r="Z179" s="553">
        <f t="shared" si="22"/>
        <v>-0.99979391100702575</v>
      </c>
      <c r="AA179" s="373"/>
      <c r="AB179" s="374"/>
      <c r="AC179" s="374"/>
      <c r="AD179" s="418"/>
      <c r="AE179" s="548"/>
      <c r="AF179" s="542"/>
      <c r="AG179" s="541"/>
      <c r="AH179" s="551"/>
      <c r="AI179" s="541"/>
      <c r="AJ179" s="557"/>
      <c r="AK179" s="557"/>
      <c r="AL179" s="558"/>
      <c r="AM179" s="558"/>
      <c r="AN179" s="558"/>
      <c r="AO179" s="558"/>
      <c r="AP179" s="560"/>
    </row>
    <row r="180" spans="1:42" s="375" customFormat="1" ht="18.75" hidden="1" thickBot="1" x14ac:dyDescent="0.25">
      <c r="A180" s="361"/>
      <c r="B180" s="437" t="s">
        <v>299</v>
      </c>
      <c r="C180" s="360">
        <v>20312</v>
      </c>
      <c r="E180" s="408"/>
      <c r="F180" s="408"/>
      <c r="G180" s="408"/>
      <c r="H180" s="408"/>
      <c r="I180" s="408"/>
      <c r="J180" s="408"/>
      <c r="K180" s="366"/>
      <c r="L180" s="366">
        <v>6470000</v>
      </c>
      <c r="M180" s="367" t="s">
        <v>266</v>
      </c>
      <c r="N180" s="368">
        <v>20</v>
      </c>
      <c r="O180" s="360">
        <f t="shared" si="23"/>
        <v>7764000</v>
      </c>
      <c r="P180" s="360">
        <v>7770000</v>
      </c>
      <c r="Q180" s="369">
        <f t="shared" si="24"/>
        <v>0.20092735703245751</v>
      </c>
      <c r="R180" s="363">
        <v>25</v>
      </c>
      <c r="S180" s="360">
        <f t="shared" si="20"/>
        <v>9712500</v>
      </c>
      <c r="T180" s="360">
        <v>9770000</v>
      </c>
      <c r="U180" s="370">
        <f t="shared" si="26"/>
        <v>0.2574002574002574</v>
      </c>
      <c r="V180" s="375" t="s">
        <v>613</v>
      </c>
      <c r="W180" s="375" t="str">
        <f t="shared" si="21"/>
        <v>12</v>
      </c>
      <c r="X180" s="375" t="str">
        <f t="shared" si="25"/>
        <v>203</v>
      </c>
      <c r="Y180" s="372">
        <v>2300</v>
      </c>
      <c r="Z180" s="553">
        <f t="shared" si="22"/>
        <v>-0.99976319176319173</v>
      </c>
      <c r="AA180" s="373"/>
      <c r="AB180" s="374"/>
      <c r="AC180" s="374"/>
      <c r="AD180" s="418"/>
      <c r="AE180" s="548"/>
      <c r="AF180" s="542"/>
      <c r="AG180" s="541"/>
      <c r="AH180" s="551"/>
      <c r="AI180" s="541"/>
      <c r="AJ180" s="557"/>
      <c r="AK180" s="557"/>
      <c r="AL180" s="558"/>
      <c r="AM180" s="558"/>
      <c r="AN180" s="558"/>
      <c r="AO180" s="558"/>
      <c r="AP180" s="560"/>
    </row>
    <row r="181" spans="1:42" s="375" customFormat="1" ht="18.75" hidden="1" thickBot="1" x14ac:dyDescent="0.25">
      <c r="A181" s="361"/>
      <c r="B181" s="437" t="s">
        <v>300</v>
      </c>
      <c r="C181" s="360">
        <v>20313</v>
      </c>
      <c r="E181" s="408"/>
      <c r="F181" s="408"/>
      <c r="G181" s="408"/>
      <c r="H181" s="408"/>
      <c r="I181" s="408"/>
      <c r="J181" s="408"/>
      <c r="K181" s="366"/>
      <c r="L181" s="366">
        <v>8970000</v>
      </c>
      <c r="M181" s="367" t="s">
        <v>266</v>
      </c>
      <c r="N181" s="368">
        <v>30</v>
      </c>
      <c r="O181" s="360">
        <f t="shared" si="23"/>
        <v>11661000</v>
      </c>
      <c r="P181" s="360">
        <v>11700000</v>
      </c>
      <c r="Q181" s="369">
        <f t="shared" si="24"/>
        <v>0.30434782608695654</v>
      </c>
      <c r="R181" s="363">
        <v>25</v>
      </c>
      <c r="S181" s="360">
        <f t="shared" si="20"/>
        <v>14625000</v>
      </c>
      <c r="T181" s="360">
        <v>14670000</v>
      </c>
      <c r="U181" s="370">
        <f t="shared" si="26"/>
        <v>0.25384615384615383</v>
      </c>
      <c r="V181" s="375" t="s">
        <v>613</v>
      </c>
      <c r="W181" s="375" t="str">
        <f t="shared" si="21"/>
        <v>13</v>
      </c>
      <c r="X181" s="375" t="str">
        <f t="shared" si="25"/>
        <v>203</v>
      </c>
      <c r="Y181" s="372">
        <v>3700</v>
      </c>
      <c r="Z181" s="553">
        <f t="shared" si="22"/>
        <v>-0.9997470085470086</v>
      </c>
      <c r="AA181" s="373"/>
      <c r="AB181" s="374"/>
      <c r="AC181" s="374"/>
      <c r="AD181" s="418"/>
      <c r="AE181" s="548"/>
      <c r="AF181" s="542"/>
      <c r="AG181" s="541"/>
      <c r="AH181" s="551"/>
      <c r="AI181" s="541"/>
      <c r="AJ181" s="557"/>
      <c r="AK181" s="557"/>
      <c r="AL181" s="558"/>
      <c r="AM181" s="558"/>
      <c r="AN181" s="558"/>
      <c r="AO181" s="558"/>
      <c r="AP181" s="560"/>
    </row>
    <row r="182" spans="1:42" s="375" customFormat="1" ht="18.75" hidden="1" thickBot="1" x14ac:dyDescent="0.25">
      <c r="A182" s="361"/>
      <c r="B182" s="437" t="s">
        <v>301</v>
      </c>
      <c r="C182" s="360">
        <v>20315</v>
      </c>
      <c r="E182" s="408"/>
      <c r="F182" s="408"/>
      <c r="G182" s="408"/>
      <c r="H182" s="408"/>
      <c r="I182" s="408"/>
      <c r="J182" s="408"/>
      <c r="K182" s="366"/>
      <c r="L182" s="366">
        <v>14570000</v>
      </c>
      <c r="M182" s="367" t="s">
        <v>266</v>
      </c>
      <c r="N182" s="368">
        <v>40</v>
      </c>
      <c r="O182" s="360">
        <f t="shared" si="23"/>
        <v>20398000</v>
      </c>
      <c r="P182" s="360">
        <v>20370000</v>
      </c>
      <c r="Q182" s="369">
        <f t="shared" si="24"/>
        <v>0.39807824296499655</v>
      </c>
      <c r="R182" s="363">
        <v>25</v>
      </c>
      <c r="S182" s="360">
        <f t="shared" si="20"/>
        <v>25462500</v>
      </c>
      <c r="T182" s="360">
        <v>25470000</v>
      </c>
      <c r="U182" s="370">
        <f t="shared" si="26"/>
        <v>0.25036818851251841</v>
      </c>
      <c r="V182" s="375" t="s">
        <v>613</v>
      </c>
      <c r="W182" s="375" t="str">
        <f t="shared" si="21"/>
        <v>15</v>
      </c>
      <c r="X182" s="375" t="str">
        <f t="shared" si="25"/>
        <v>203</v>
      </c>
      <c r="Y182" s="372">
        <v>5900</v>
      </c>
      <c r="Z182" s="553">
        <f t="shared" si="22"/>
        <v>-0.99976828669612172</v>
      </c>
      <c r="AA182" s="373"/>
      <c r="AB182" s="374"/>
      <c r="AC182" s="374"/>
      <c r="AD182" s="418"/>
      <c r="AE182" s="548"/>
      <c r="AF182" s="542"/>
      <c r="AG182" s="541"/>
      <c r="AH182" s="551"/>
      <c r="AI182" s="541"/>
      <c r="AJ182" s="557"/>
      <c r="AK182" s="557"/>
      <c r="AL182" s="558"/>
      <c r="AM182" s="558"/>
      <c r="AN182" s="558"/>
      <c r="AO182" s="558"/>
      <c r="AP182" s="560"/>
    </row>
    <row r="183" spans="1:42" s="375" customFormat="1" ht="18.75" hidden="1" thickBot="1" x14ac:dyDescent="0.25">
      <c r="A183" s="361"/>
      <c r="B183" s="431" t="s">
        <v>302</v>
      </c>
      <c r="C183" s="431">
        <v>20321</v>
      </c>
      <c r="E183" s="408"/>
      <c r="F183" s="408"/>
      <c r="G183" s="408"/>
      <c r="H183" s="408"/>
      <c r="I183" s="408"/>
      <c r="J183" s="408"/>
      <c r="K183" s="366"/>
      <c r="L183" s="366">
        <v>5370000</v>
      </c>
      <c r="M183" s="367" t="s">
        <v>266</v>
      </c>
      <c r="N183" s="368">
        <v>10</v>
      </c>
      <c r="O183" s="360">
        <f t="shared" si="23"/>
        <v>5907000</v>
      </c>
      <c r="P183" s="360">
        <v>5970000</v>
      </c>
      <c r="Q183" s="369">
        <f t="shared" si="24"/>
        <v>0.11173184357541899</v>
      </c>
      <c r="R183" s="363">
        <v>25</v>
      </c>
      <c r="S183" s="360">
        <f t="shared" si="20"/>
        <v>7462500</v>
      </c>
      <c r="T183" s="360">
        <v>8070000</v>
      </c>
      <c r="U183" s="370">
        <f t="shared" si="26"/>
        <v>0.35175879396984927</v>
      </c>
      <c r="V183" s="375" t="s">
        <v>613</v>
      </c>
      <c r="W183" s="375" t="str">
        <f t="shared" si="21"/>
        <v>21</v>
      </c>
      <c r="X183" s="375" t="str">
        <f t="shared" si="25"/>
        <v>203</v>
      </c>
      <c r="Y183" s="372">
        <v>1500</v>
      </c>
      <c r="Z183" s="553">
        <f t="shared" si="22"/>
        <v>-0.99979899497487434</v>
      </c>
      <c r="AA183" s="373"/>
      <c r="AB183" s="374"/>
      <c r="AC183" s="374"/>
      <c r="AD183" s="418"/>
      <c r="AE183" s="548"/>
      <c r="AF183" s="542"/>
      <c r="AG183" s="541"/>
      <c r="AH183" s="551"/>
      <c r="AI183" s="541"/>
      <c r="AJ183" s="557"/>
      <c r="AK183" s="557"/>
      <c r="AL183" s="558"/>
      <c r="AM183" s="558"/>
      <c r="AN183" s="558"/>
      <c r="AO183" s="558"/>
      <c r="AP183" s="560"/>
    </row>
    <row r="184" spans="1:42" s="375" customFormat="1" ht="18.75" hidden="1" thickBot="1" x14ac:dyDescent="0.25">
      <c r="A184" s="361"/>
      <c r="B184" s="431" t="s">
        <v>303</v>
      </c>
      <c r="C184" s="431">
        <v>20322</v>
      </c>
      <c r="E184" s="408"/>
      <c r="F184" s="408"/>
      <c r="G184" s="408"/>
      <c r="H184" s="408"/>
      <c r="I184" s="408"/>
      <c r="J184" s="408"/>
      <c r="K184" s="366"/>
      <c r="L184" s="366">
        <v>8070000</v>
      </c>
      <c r="M184" s="367" t="s">
        <v>266</v>
      </c>
      <c r="N184" s="368">
        <v>20</v>
      </c>
      <c r="O184" s="360">
        <f t="shared" si="23"/>
        <v>9684000</v>
      </c>
      <c r="P184" s="360">
        <v>9700000</v>
      </c>
      <c r="Q184" s="369">
        <f t="shared" si="24"/>
        <v>0.20198265179677818</v>
      </c>
      <c r="R184" s="363">
        <v>25</v>
      </c>
      <c r="S184" s="360">
        <f t="shared" si="20"/>
        <v>12125000</v>
      </c>
      <c r="T184" s="360">
        <v>13070000</v>
      </c>
      <c r="U184" s="370">
        <f t="shared" si="26"/>
        <v>0.34742268041237112</v>
      </c>
      <c r="V184" s="375" t="s">
        <v>613</v>
      </c>
      <c r="W184" s="375" t="str">
        <f t="shared" si="21"/>
        <v>22</v>
      </c>
      <c r="X184" s="375" t="str">
        <f t="shared" si="25"/>
        <v>203</v>
      </c>
      <c r="Y184" s="372">
        <v>2700</v>
      </c>
      <c r="Z184" s="553">
        <f t="shared" si="22"/>
        <v>-0.99977731958762883</v>
      </c>
      <c r="AA184" s="373"/>
      <c r="AB184" s="374"/>
      <c r="AC184" s="374"/>
      <c r="AD184" s="418"/>
      <c r="AE184" s="548"/>
      <c r="AF184" s="542"/>
      <c r="AG184" s="541"/>
      <c r="AH184" s="551"/>
      <c r="AI184" s="541"/>
      <c r="AJ184" s="557"/>
      <c r="AK184" s="557"/>
      <c r="AL184" s="558"/>
      <c r="AM184" s="558"/>
      <c r="AN184" s="558"/>
      <c r="AO184" s="558"/>
      <c r="AP184" s="560"/>
    </row>
    <row r="185" spans="1:42" s="375" customFormat="1" ht="18.75" hidden="1" thickBot="1" x14ac:dyDescent="0.25">
      <c r="A185" s="361"/>
      <c r="B185" s="431" t="s">
        <v>304</v>
      </c>
      <c r="C185" s="431">
        <v>20323</v>
      </c>
      <c r="E185" s="408"/>
      <c r="F185" s="408"/>
      <c r="G185" s="408"/>
      <c r="H185" s="408"/>
      <c r="I185" s="408"/>
      <c r="J185" s="408"/>
      <c r="K185" s="366"/>
      <c r="L185" s="366">
        <v>10170000</v>
      </c>
      <c r="M185" s="367" t="s">
        <v>266</v>
      </c>
      <c r="N185" s="368">
        <v>30</v>
      </c>
      <c r="O185" s="360">
        <f t="shared" si="23"/>
        <v>13221000</v>
      </c>
      <c r="P185" s="360">
        <v>13270000</v>
      </c>
      <c r="Q185" s="369">
        <f t="shared" si="24"/>
        <v>0.30481809242871188</v>
      </c>
      <c r="R185" s="363">
        <v>25</v>
      </c>
      <c r="S185" s="360">
        <f t="shared" si="20"/>
        <v>16587500</v>
      </c>
      <c r="T185" s="360">
        <v>17970000</v>
      </c>
      <c r="U185" s="370">
        <f t="shared" si="26"/>
        <v>0.35418236623963828</v>
      </c>
      <c r="V185" s="375" t="s">
        <v>613</v>
      </c>
      <c r="W185" s="375" t="str">
        <f t="shared" si="21"/>
        <v>23</v>
      </c>
      <c r="X185" s="375" t="str">
        <f t="shared" si="25"/>
        <v>203</v>
      </c>
      <c r="Y185" s="372">
        <v>4200</v>
      </c>
      <c r="Z185" s="553">
        <f t="shared" si="22"/>
        <v>-0.9997467972871138</v>
      </c>
      <c r="AA185" s="373"/>
      <c r="AB185" s="374"/>
      <c r="AC185" s="374"/>
      <c r="AD185" s="418"/>
      <c r="AE185" s="548"/>
      <c r="AF185" s="542"/>
      <c r="AG185" s="541"/>
      <c r="AH185" s="551"/>
      <c r="AI185" s="541"/>
      <c r="AJ185" s="557"/>
      <c r="AK185" s="557"/>
      <c r="AL185" s="558"/>
      <c r="AM185" s="558"/>
      <c r="AN185" s="558"/>
      <c r="AO185" s="558"/>
      <c r="AP185" s="560"/>
    </row>
    <row r="186" spans="1:42" s="375" customFormat="1" ht="18.75" hidden="1" thickBot="1" x14ac:dyDescent="0.25">
      <c r="A186" s="361"/>
      <c r="B186" s="431" t="s">
        <v>305</v>
      </c>
      <c r="C186" s="431">
        <v>20325</v>
      </c>
      <c r="E186" s="408"/>
      <c r="F186" s="408"/>
      <c r="G186" s="408"/>
      <c r="H186" s="408"/>
      <c r="I186" s="408"/>
      <c r="J186" s="408"/>
      <c r="K186" s="366"/>
      <c r="L186" s="366">
        <v>15070000</v>
      </c>
      <c r="M186" s="367" t="s">
        <v>266</v>
      </c>
      <c r="N186" s="368">
        <v>40</v>
      </c>
      <c r="O186" s="360">
        <f t="shared" si="23"/>
        <v>21098000</v>
      </c>
      <c r="P186" s="360">
        <v>21070000</v>
      </c>
      <c r="Q186" s="369">
        <f t="shared" si="24"/>
        <v>0.39814200398142002</v>
      </c>
      <c r="R186" s="363">
        <v>25</v>
      </c>
      <c r="S186" s="360">
        <f t="shared" si="20"/>
        <v>26337500</v>
      </c>
      <c r="T186" s="360">
        <v>28470000</v>
      </c>
      <c r="U186" s="370">
        <f t="shared" si="26"/>
        <v>0.35121025154247748</v>
      </c>
      <c r="V186" s="375" t="s">
        <v>613</v>
      </c>
      <c r="W186" s="375" t="str">
        <f t="shared" si="21"/>
        <v>25</v>
      </c>
      <c r="X186" s="375" t="str">
        <f t="shared" si="25"/>
        <v>203</v>
      </c>
      <c r="Y186" s="372">
        <v>7500</v>
      </c>
      <c r="Z186" s="553">
        <f t="shared" si="22"/>
        <v>-0.99971523493118175</v>
      </c>
      <c r="AA186" s="373"/>
      <c r="AB186" s="374"/>
      <c r="AC186" s="374"/>
      <c r="AD186" s="418"/>
      <c r="AE186" s="548"/>
      <c r="AF186" s="542"/>
      <c r="AG186" s="541"/>
      <c r="AH186" s="551"/>
      <c r="AI186" s="541"/>
      <c r="AJ186" s="557"/>
      <c r="AK186" s="557"/>
      <c r="AL186" s="558"/>
      <c r="AM186" s="558"/>
      <c r="AN186" s="558"/>
      <c r="AO186" s="558"/>
      <c r="AP186" s="560"/>
    </row>
    <row r="187" spans="1:42" s="375" customFormat="1" ht="18.75" hidden="1" thickBot="1" x14ac:dyDescent="0.25">
      <c r="A187" s="361"/>
      <c r="B187" s="431" t="s">
        <v>306</v>
      </c>
      <c r="C187" s="431">
        <v>20331</v>
      </c>
      <c r="E187" s="408"/>
      <c r="F187" s="408"/>
      <c r="G187" s="408"/>
      <c r="H187" s="408"/>
      <c r="I187" s="408"/>
      <c r="J187" s="408"/>
      <c r="K187" s="366"/>
      <c r="L187" s="366">
        <v>5870000</v>
      </c>
      <c r="M187" s="367" t="s">
        <v>266</v>
      </c>
      <c r="N187" s="368">
        <v>10</v>
      </c>
      <c r="O187" s="360">
        <f t="shared" si="23"/>
        <v>6457000</v>
      </c>
      <c r="P187" s="360">
        <v>6470000</v>
      </c>
      <c r="Q187" s="369">
        <f t="shared" si="24"/>
        <v>0.10221465076660988</v>
      </c>
      <c r="R187" s="363">
        <v>25</v>
      </c>
      <c r="S187" s="360">
        <f t="shared" si="20"/>
        <v>8087500</v>
      </c>
      <c r="T187" s="360">
        <v>8770000</v>
      </c>
      <c r="U187" s="370">
        <f t="shared" si="26"/>
        <v>0.3554868624420402</v>
      </c>
      <c r="V187" s="375" t="s">
        <v>613</v>
      </c>
      <c r="W187" s="375" t="str">
        <f t="shared" si="21"/>
        <v>31</v>
      </c>
      <c r="X187" s="375" t="str">
        <f t="shared" si="25"/>
        <v>203</v>
      </c>
      <c r="Y187" s="372">
        <v>2500</v>
      </c>
      <c r="Z187" s="553">
        <f t="shared" si="22"/>
        <v>-0.9996908809891808</v>
      </c>
      <c r="AA187" s="373"/>
      <c r="AB187" s="374"/>
      <c r="AC187" s="374"/>
      <c r="AD187" s="418"/>
      <c r="AE187" s="548"/>
      <c r="AF187" s="542"/>
      <c r="AG187" s="541"/>
      <c r="AH187" s="551"/>
      <c r="AI187" s="541"/>
      <c r="AJ187" s="557"/>
      <c r="AK187" s="557"/>
      <c r="AL187" s="558"/>
      <c r="AM187" s="558"/>
      <c r="AN187" s="558"/>
      <c r="AO187" s="558"/>
      <c r="AP187" s="560"/>
    </row>
    <row r="188" spans="1:42" s="375" customFormat="1" ht="18.75" hidden="1" thickBot="1" x14ac:dyDescent="0.25">
      <c r="A188" s="361"/>
      <c r="B188" s="431" t="s">
        <v>307</v>
      </c>
      <c r="C188" s="431">
        <v>20332</v>
      </c>
      <c r="E188" s="408"/>
      <c r="F188" s="408"/>
      <c r="G188" s="408"/>
      <c r="H188" s="408"/>
      <c r="I188" s="408"/>
      <c r="J188" s="408"/>
      <c r="K188" s="366"/>
      <c r="L188" s="366">
        <v>8270000</v>
      </c>
      <c r="M188" s="367" t="s">
        <v>266</v>
      </c>
      <c r="N188" s="368">
        <v>20</v>
      </c>
      <c r="O188" s="360">
        <f t="shared" si="23"/>
        <v>9924000</v>
      </c>
      <c r="P188" s="360">
        <v>9970000</v>
      </c>
      <c r="Q188" s="369">
        <f t="shared" si="24"/>
        <v>0.20556227327690446</v>
      </c>
      <c r="R188" s="363">
        <v>25</v>
      </c>
      <c r="S188" s="360">
        <f t="shared" si="20"/>
        <v>12462500</v>
      </c>
      <c r="T188" s="360">
        <v>12570000</v>
      </c>
      <c r="U188" s="370">
        <f t="shared" si="26"/>
        <v>0.26078234704112335</v>
      </c>
      <c r="V188" s="375" t="s">
        <v>613</v>
      </c>
      <c r="W188" s="375" t="str">
        <f t="shared" ref="W188:W251" si="27">RIGHT(C188:C188,2)</f>
        <v>32</v>
      </c>
      <c r="X188" s="375" t="str">
        <f t="shared" si="25"/>
        <v>203</v>
      </c>
      <c r="Y188" s="372">
        <v>3700</v>
      </c>
      <c r="Z188" s="553">
        <f t="shared" si="22"/>
        <v>-0.9997031093279839</v>
      </c>
      <c r="AA188" s="373"/>
      <c r="AB188" s="374"/>
      <c r="AC188" s="374"/>
      <c r="AD188" s="418"/>
      <c r="AE188" s="548"/>
      <c r="AF188" s="542"/>
      <c r="AG188" s="541"/>
      <c r="AH188" s="551"/>
      <c r="AI188" s="541"/>
      <c r="AJ188" s="557"/>
      <c r="AK188" s="557"/>
      <c r="AL188" s="558"/>
      <c r="AM188" s="558"/>
      <c r="AN188" s="558"/>
      <c r="AO188" s="558"/>
      <c r="AP188" s="560"/>
    </row>
    <row r="189" spans="1:42" s="375" customFormat="1" ht="18.75" hidden="1" thickBot="1" x14ac:dyDescent="0.25">
      <c r="A189" s="361"/>
      <c r="B189" s="431" t="s">
        <v>308</v>
      </c>
      <c r="C189" s="431">
        <v>20333</v>
      </c>
      <c r="E189" s="408"/>
      <c r="F189" s="408"/>
      <c r="G189" s="408"/>
      <c r="H189" s="408"/>
      <c r="I189" s="408"/>
      <c r="J189" s="408"/>
      <c r="K189" s="366"/>
      <c r="L189" s="366">
        <v>10470000</v>
      </c>
      <c r="M189" s="367" t="s">
        <v>266</v>
      </c>
      <c r="N189" s="368">
        <v>30</v>
      </c>
      <c r="O189" s="360">
        <f t="shared" si="23"/>
        <v>13611000</v>
      </c>
      <c r="P189" s="360">
        <v>13670000</v>
      </c>
      <c r="Q189" s="369">
        <f t="shared" si="24"/>
        <v>0.30563514804202485</v>
      </c>
      <c r="R189" s="363">
        <v>25</v>
      </c>
      <c r="S189" s="360">
        <f t="shared" si="20"/>
        <v>17087500</v>
      </c>
      <c r="T189" s="360">
        <v>17170000</v>
      </c>
      <c r="U189" s="370">
        <f t="shared" si="26"/>
        <v>0.25603511338697876</v>
      </c>
      <c r="V189" s="375" t="s">
        <v>613</v>
      </c>
      <c r="W189" s="375" t="str">
        <f t="shared" si="27"/>
        <v>33</v>
      </c>
      <c r="X189" s="375" t="str">
        <f t="shared" si="25"/>
        <v>203</v>
      </c>
      <c r="Y189" s="372">
        <v>5700</v>
      </c>
      <c r="Z189" s="553">
        <f t="shared" si="22"/>
        <v>-0.99966642282370155</v>
      </c>
      <c r="AA189" s="373"/>
      <c r="AB189" s="374"/>
      <c r="AC189" s="374"/>
      <c r="AD189" s="418"/>
      <c r="AE189" s="548"/>
      <c r="AF189" s="542"/>
      <c r="AG189" s="541"/>
      <c r="AH189" s="551"/>
      <c r="AI189" s="541"/>
      <c r="AJ189" s="557"/>
      <c r="AK189" s="557"/>
      <c r="AL189" s="558"/>
      <c r="AM189" s="558"/>
      <c r="AN189" s="558"/>
      <c r="AO189" s="558"/>
      <c r="AP189" s="560"/>
    </row>
    <row r="190" spans="1:42" s="375" customFormat="1" ht="18.75" hidden="1" thickBot="1" x14ac:dyDescent="0.25">
      <c r="A190" s="361"/>
      <c r="B190" s="431" t="s">
        <v>309</v>
      </c>
      <c r="C190" s="431">
        <v>20335</v>
      </c>
      <c r="E190" s="408"/>
      <c r="F190" s="408"/>
      <c r="G190" s="408"/>
      <c r="H190" s="408"/>
      <c r="I190" s="408"/>
      <c r="J190" s="408"/>
      <c r="K190" s="366"/>
      <c r="L190" s="366">
        <v>15670000</v>
      </c>
      <c r="M190" s="367" t="s">
        <v>266</v>
      </c>
      <c r="N190" s="368">
        <v>40</v>
      </c>
      <c r="O190" s="360">
        <f t="shared" si="23"/>
        <v>21938000</v>
      </c>
      <c r="P190" s="360">
        <v>21970000</v>
      </c>
      <c r="Q190" s="369">
        <f t="shared" si="24"/>
        <v>0.40204211869814932</v>
      </c>
      <c r="R190" s="363">
        <v>25</v>
      </c>
      <c r="S190" s="360">
        <f t="shared" si="20"/>
        <v>27462500</v>
      </c>
      <c r="T190" s="360">
        <v>29670000</v>
      </c>
      <c r="U190" s="370">
        <f t="shared" si="26"/>
        <v>0.35047792444242148</v>
      </c>
      <c r="V190" s="375" t="s">
        <v>613</v>
      </c>
      <c r="W190" s="375" t="str">
        <f t="shared" si="27"/>
        <v>35</v>
      </c>
      <c r="X190" s="375" t="str">
        <f t="shared" si="25"/>
        <v>203</v>
      </c>
      <c r="Y190" s="372">
        <v>9000</v>
      </c>
      <c r="Z190" s="553">
        <f t="shared" si="22"/>
        <v>-0.99967228038233957</v>
      </c>
      <c r="AA190" s="373"/>
      <c r="AB190" s="374"/>
      <c r="AC190" s="374"/>
      <c r="AD190" s="418"/>
      <c r="AE190" s="548"/>
      <c r="AF190" s="542"/>
      <c r="AG190" s="541"/>
      <c r="AH190" s="551"/>
      <c r="AI190" s="541"/>
      <c r="AJ190" s="557"/>
      <c r="AK190" s="557"/>
      <c r="AL190" s="558"/>
      <c r="AM190" s="558"/>
      <c r="AN190" s="558"/>
      <c r="AO190" s="558"/>
      <c r="AP190" s="560"/>
    </row>
    <row r="191" spans="1:42" s="375" customFormat="1" ht="18.75" hidden="1" thickBot="1" x14ac:dyDescent="0.25">
      <c r="A191" s="361"/>
      <c r="B191" s="437" t="s">
        <v>310</v>
      </c>
      <c r="C191" s="431">
        <v>20341</v>
      </c>
      <c r="E191" s="408"/>
      <c r="F191" s="408"/>
      <c r="G191" s="408"/>
      <c r="H191" s="408"/>
      <c r="I191" s="408"/>
      <c r="J191" s="408"/>
      <c r="K191" s="366"/>
      <c r="L191" s="366">
        <v>13270000</v>
      </c>
      <c r="M191" s="367" t="s">
        <v>266</v>
      </c>
      <c r="N191" s="368">
        <v>40</v>
      </c>
      <c r="O191" s="360">
        <f t="shared" si="23"/>
        <v>18578000</v>
      </c>
      <c r="P191" s="360">
        <v>18570000</v>
      </c>
      <c r="Q191" s="369">
        <f t="shared" si="24"/>
        <v>0.39939713639788998</v>
      </c>
      <c r="R191" s="363">
        <v>25</v>
      </c>
      <c r="S191" s="360">
        <f t="shared" si="20"/>
        <v>23212500</v>
      </c>
      <c r="T191" s="360">
        <v>24670000</v>
      </c>
      <c r="U191" s="370">
        <f t="shared" si="26"/>
        <v>0.32848680667743674</v>
      </c>
      <c r="V191" s="375" t="s">
        <v>613</v>
      </c>
      <c r="W191" s="375" t="str">
        <f t="shared" si="27"/>
        <v>41</v>
      </c>
      <c r="X191" s="375" t="str">
        <f t="shared" si="25"/>
        <v>203</v>
      </c>
      <c r="Y191" s="372">
        <v>9000</v>
      </c>
      <c r="Z191" s="553">
        <f t="shared" si="22"/>
        <v>-0.99961227786752826</v>
      </c>
      <c r="AA191" s="373"/>
      <c r="AB191" s="374"/>
      <c r="AC191" s="374"/>
      <c r="AD191" s="418"/>
      <c r="AE191" s="548"/>
      <c r="AF191" s="542"/>
      <c r="AG191" s="541"/>
      <c r="AH191" s="551"/>
      <c r="AI191" s="541"/>
      <c r="AJ191" s="557"/>
      <c r="AK191" s="557"/>
      <c r="AL191" s="558"/>
      <c r="AM191" s="558"/>
      <c r="AN191" s="558"/>
      <c r="AO191" s="558"/>
      <c r="AP191" s="560"/>
    </row>
    <row r="192" spans="1:42" s="375" customFormat="1" ht="18.75" hidden="1" thickBot="1" x14ac:dyDescent="0.25">
      <c r="A192" s="361"/>
      <c r="B192" s="437" t="s">
        <v>311</v>
      </c>
      <c r="C192" s="431">
        <v>20344</v>
      </c>
      <c r="E192" s="408"/>
      <c r="F192" s="408"/>
      <c r="G192" s="408"/>
      <c r="H192" s="408"/>
      <c r="I192" s="408"/>
      <c r="J192" s="408"/>
      <c r="K192" s="366"/>
      <c r="L192" s="366">
        <v>24870000</v>
      </c>
      <c r="M192" s="367" t="s">
        <v>266</v>
      </c>
      <c r="N192" s="368">
        <v>25</v>
      </c>
      <c r="O192" s="360">
        <f t="shared" si="23"/>
        <v>31087500</v>
      </c>
      <c r="P192" s="360">
        <v>30870000</v>
      </c>
      <c r="Q192" s="369">
        <f t="shared" si="24"/>
        <v>0.24125452352231605</v>
      </c>
      <c r="R192" s="363">
        <v>25</v>
      </c>
      <c r="S192" s="360">
        <f t="shared" si="20"/>
        <v>38587500</v>
      </c>
      <c r="T192" s="360">
        <v>41670000</v>
      </c>
      <c r="U192" s="370">
        <f t="shared" si="26"/>
        <v>0.3498542274052478</v>
      </c>
      <c r="V192" s="375" t="s">
        <v>613</v>
      </c>
      <c r="W192" s="375" t="str">
        <f t="shared" si="27"/>
        <v>44</v>
      </c>
      <c r="X192" s="375" t="str">
        <f t="shared" si="25"/>
        <v>203</v>
      </c>
      <c r="Y192" s="372">
        <v>12000</v>
      </c>
      <c r="Z192" s="553">
        <f t="shared" si="22"/>
        <v>-0.99968901846452862</v>
      </c>
      <c r="AA192" s="373"/>
      <c r="AB192" s="374"/>
      <c r="AC192" s="374"/>
      <c r="AD192" s="418"/>
      <c r="AE192" s="548"/>
      <c r="AF192" s="542"/>
      <c r="AG192" s="541"/>
      <c r="AH192" s="551"/>
      <c r="AI192" s="541"/>
      <c r="AJ192" s="557"/>
      <c r="AK192" s="557"/>
      <c r="AL192" s="558"/>
      <c r="AM192" s="558"/>
      <c r="AN192" s="558"/>
      <c r="AO192" s="558"/>
      <c r="AP192" s="560"/>
    </row>
    <row r="193" spans="1:42" s="375" customFormat="1" ht="18.75" hidden="1" thickBot="1" x14ac:dyDescent="0.25">
      <c r="A193" s="361"/>
      <c r="B193" s="360" t="s">
        <v>404</v>
      </c>
      <c r="C193" s="438">
        <v>21511</v>
      </c>
      <c r="E193" s="408"/>
      <c r="F193" s="408"/>
      <c r="G193" s="408"/>
      <c r="H193" s="408"/>
      <c r="I193" s="408"/>
      <c r="J193" s="408"/>
      <c r="K193" s="366"/>
      <c r="L193" s="366">
        <v>3870000</v>
      </c>
      <c r="M193" s="367" t="s">
        <v>266</v>
      </c>
      <c r="N193" s="368">
        <v>10</v>
      </c>
      <c r="O193" s="360">
        <f t="shared" si="23"/>
        <v>4257000</v>
      </c>
      <c r="P193" s="360">
        <v>4270000</v>
      </c>
      <c r="Q193" s="369">
        <f t="shared" si="24"/>
        <v>0.10335917312661498</v>
      </c>
      <c r="R193" s="363">
        <v>25</v>
      </c>
      <c r="S193" s="360">
        <f t="shared" si="20"/>
        <v>5337500</v>
      </c>
      <c r="T193" s="360">
        <v>5370000</v>
      </c>
      <c r="U193" s="370">
        <f t="shared" si="26"/>
        <v>0.2576112412177986</v>
      </c>
      <c r="V193" s="375" t="s">
        <v>613</v>
      </c>
      <c r="W193" s="375" t="str">
        <f t="shared" si="27"/>
        <v>11</v>
      </c>
      <c r="X193" s="375" t="str">
        <f t="shared" si="25"/>
        <v>215</v>
      </c>
      <c r="Y193" s="372">
        <v>1200</v>
      </c>
      <c r="Z193" s="553">
        <f t="shared" si="22"/>
        <v>-0.99977517564402807</v>
      </c>
      <c r="AA193" s="373">
        <v>1350000</v>
      </c>
      <c r="AB193" s="374"/>
      <c r="AC193" s="374"/>
      <c r="AD193" s="418"/>
      <c r="AE193" s="548"/>
      <c r="AF193" s="542"/>
      <c r="AG193" s="541"/>
      <c r="AH193" s="551"/>
      <c r="AI193" s="541"/>
      <c r="AJ193" s="557"/>
      <c r="AK193" s="557"/>
      <c r="AL193" s="558"/>
      <c r="AM193" s="558"/>
      <c r="AN193" s="558"/>
      <c r="AO193" s="558"/>
      <c r="AP193" s="560"/>
    </row>
    <row r="194" spans="1:42" s="375" customFormat="1" ht="18.75" hidden="1" thickBot="1" x14ac:dyDescent="0.25">
      <c r="A194" s="361"/>
      <c r="B194" s="360" t="s">
        <v>405</v>
      </c>
      <c r="C194" s="438">
        <v>21512</v>
      </c>
      <c r="E194" s="408"/>
      <c r="F194" s="408"/>
      <c r="G194" s="408"/>
      <c r="H194" s="408"/>
      <c r="I194" s="408"/>
      <c r="J194" s="408"/>
      <c r="K194" s="366"/>
      <c r="L194" s="366">
        <v>6470000</v>
      </c>
      <c r="M194" s="367" t="s">
        <v>266</v>
      </c>
      <c r="N194" s="368">
        <v>20</v>
      </c>
      <c r="O194" s="360">
        <f t="shared" si="23"/>
        <v>7764000</v>
      </c>
      <c r="P194" s="360">
        <v>7770000</v>
      </c>
      <c r="Q194" s="369">
        <f t="shared" si="24"/>
        <v>0.20092735703245751</v>
      </c>
      <c r="R194" s="363">
        <v>25</v>
      </c>
      <c r="S194" s="360">
        <f t="shared" si="20"/>
        <v>9712500</v>
      </c>
      <c r="T194" s="360">
        <v>9770000</v>
      </c>
      <c r="U194" s="370">
        <f t="shared" si="26"/>
        <v>0.2574002574002574</v>
      </c>
      <c r="V194" s="375" t="s">
        <v>613</v>
      </c>
      <c r="W194" s="375" t="str">
        <f t="shared" si="27"/>
        <v>12</v>
      </c>
      <c r="X194" s="375" t="str">
        <f t="shared" si="25"/>
        <v>215</v>
      </c>
      <c r="Y194" s="372">
        <v>2700</v>
      </c>
      <c r="Z194" s="553">
        <f t="shared" si="22"/>
        <v>-0.9997220077220077</v>
      </c>
      <c r="AA194" s="373">
        <v>1800000</v>
      </c>
      <c r="AB194" s="374"/>
      <c r="AC194" s="374"/>
      <c r="AD194" s="418"/>
      <c r="AE194" s="548"/>
      <c r="AF194" s="542"/>
      <c r="AG194" s="541"/>
      <c r="AH194" s="551"/>
      <c r="AI194" s="541"/>
      <c r="AJ194" s="557"/>
      <c r="AK194" s="557"/>
      <c r="AL194" s="558"/>
      <c r="AM194" s="558"/>
      <c r="AN194" s="558"/>
      <c r="AO194" s="558"/>
      <c r="AP194" s="560"/>
    </row>
    <row r="195" spans="1:42" s="375" customFormat="1" ht="18.75" hidden="1" thickBot="1" x14ac:dyDescent="0.25">
      <c r="A195" s="361"/>
      <c r="B195" s="360" t="s">
        <v>406</v>
      </c>
      <c r="C195" s="438">
        <v>21513</v>
      </c>
      <c r="E195" s="408"/>
      <c r="F195" s="408"/>
      <c r="G195" s="408"/>
      <c r="H195" s="408"/>
      <c r="I195" s="408"/>
      <c r="J195" s="408"/>
      <c r="K195" s="366"/>
      <c r="L195" s="366">
        <v>8970000</v>
      </c>
      <c r="M195" s="367" t="s">
        <v>266</v>
      </c>
      <c r="N195" s="368">
        <v>30</v>
      </c>
      <c r="O195" s="360">
        <f t="shared" si="23"/>
        <v>11661000</v>
      </c>
      <c r="P195" s="360">
        <v>11700000</v>
      </c>
      <c r="Q195" s="369">
        <f t="shared" si="24"/>
        <v>0.30434782608695654</v>
      </c>
      <c r="R195" s="363">
        <v>25</v>
      </c>
      <c r="S195" s="360">
        <f t="shared" si="20"/>
        <v>14625000</v>
      </c>
      <c r="T195" s="360">
        <v>14670000</v>
      </c>
      <c r="U195" s="370">
        <f t="shared" si="26"/>
        <v>0.25384615384615383</v>
      </c>
      <c r="V195" s="375" t="s">
        <v>613</v>
      </c>
      <c r="W195" s="375" t="str">
        <f t="shared" si="27"/>
        <v>13</v>
      </c>
      <c r="X195" s="375" t="str">
        <f t="shared" si="25"/>
        <v>215</v>
      </c>
      <c r="Y195" s="372">
        <v>5000</v>
      </c>
      <c r="Z195" s="553">
        <f t="shared" si="22"/>
        <v>-0.99965811965811968</v>
      </c>
      <c r="AA195" s="373">
        <v>2100000</v>
      </c>
      <c r="AB195" s="374"/>
      <c r="AC195" s="374"/>
      <c r="AD195" s="418"/>
      <c r="AE195" s="548"/>
      <c r="AF195" s="542"/>
      <c r="AG195" s="541"/>
      <c r="AH195" s="551"/>
      <c r="AI195" s="541"/>
      <c r="AJ195" s="557"/>
      <c r="AK195" s="557"/>
      <c r="AL195" s="558"/>
      <c r="AM195" s="558"/>
      <c r="AN195" s="558"/>
      <c r="AO195" s="558"/>
      <c r="AP195" s="560"/>
    </row>
    <row r="196" spans="1:42" s="375" customFormat="1" ht="18.75" hidden="1" thickBot="1" x14ac:dyDescent="0.25">
      <c r="A196" s="361"/>
      <c r="B196" s="360" t="s">
        <v>407</v>
      </c>
      <c r="C196" s="438">
        <v>21515</v>
      </c>
      <c r="E196" s="408"/>
      <c r="F196" s="408"/>
      <c r="G196" s="408"/>
      <c r="H196" s="408"/>
      <c r="I196" s="408"/>
      <c r="J196" s="408"/>
      <c r="K196" s="366"/>
      <c r="L196" s="366">
        <v>14570000</v>
      </c>
      <c r="M196" s="367" t="s">
        <v>266</v>
      </c>
      <c r="N196" s="368">
        <v>40</v>
      </c>
      <c r="O196" s="360">
        <f t="shared" si="23"/>
        <v>20398000</v>
      </c>
      <c r="P196" s="360">
        <v>20370000</v>
      </c>
      <c r="Q196" s="369">
        <f t="shared" si="24"/>
        <v>0.39807824296499655</v>
      </c>
      <c r="R196" s="363">
        <v>25</v>
      </c>
      <c r="S196" s="360">
        <f t="shared" si="20"/>
        <v>25462500</v>
      </c>
      <c r="T196" s="360">
        <v>25470000</v>
      </c>
      <c r="U196" s="370">
        <f t="shared" si="26"/>
        <v>0.25036818851251841</v>
      </c>
      <c r="V196" s="375" t="s">
        <v>613</v>
      </c>
      <c r="W196" s="375" t="str">
        <f t="shared" si="27"/>
        <v>15</v>
      </c>
      <c r="X196" s="375" t="str">
        <f t="shared" si="25"/>
        <v>215</v>
      </c>
      <c r="Y196" s="372">
        <v>9000</v>
      </c>
      <c r="Z196" s="553">
        <f t="shared" si="22"/>
        <v>-0.99964653902798228</v>
      </c>
      <c r="AA196" s="373">
        <v>2800000</v>
      </c>
      <c r="AB196" s="374"/>
      <c r="AC196" s="374"/>
      <c r="AD196" s="418"/>
      <c r="AE196" s="548"/>
      <c r="AF196" s="542"/>
      <c r="AG196" s="541"/>
      <c r="AH196" s="551"/>
      <c r="AI196" s="541"/>
      <c r="AJ196" s="557"/>
      <c r="AK196" s="557"/>
      <c r="AL196" s="558"/>
      <c r="AM196" s="558"/>
      <c r="AN196" s="558"/>
      <c r="AO196" s="558"/>
      <c r="AP196" s="560"/>
    </row>
    <row r="197" spans="1:42" s="375" customFormat="1" ht="18.75" hidden="1" thickBot="1" x14ac:dyDescent="0.25">
      <c r="A197" s="361"/>
      <c r="B197" s="431" t="s">
        <v>408</v>
      </c>
      <c r="C197" s="439">
        <v>21521</v>
      </c>
      <c r="E197" s="408"/>
      <c r="F197" s="408"/>
      <c r="G197" s="408"/>
      <c r="H197" s="408"/>
      <c r="I197" s="408"/>
      <c r="J197" s="408"/>
      <c r="K197" s="366"/>
      <c r="L197" s="366">
        <v>5370000</v>
      </c>
      <c r="M197" s="367" t="s">
        <v>266</v>
      </c>
      <c r="N197" s="368">
        <v>10</v>
      </c>
      <c r="O197" s="360">
        <f t="shared" si="23"/>
        <v>5907000</v>
      </c>
      <c r="P197" s="360">
        <v>5970000</v>
      </c>
      <c r="Q197" s="369">
        <f t="shared" si="24"/>
        <v>0.11173184357541899</v>
      </c>
      <c r="R197" s="363">
        <v>25</v>
      </c>
      <c r="S197" s="360">
        <f t="shared" si="20"/>
        <v>7462500</v>
      </c>
      <c r="T197" s="360">
        <v>8070000</v>
      </c>
      <c r="U197" s="370">
        <f t="shared" si="26"/>
        <v>0.35175879396984927</v>
      </c>
      <c r="V197" s="375" t="s">
        <v>613</v>
      </c>
      <c r="W197" s="375" t="str">
        <f t="shared" si="27"/>
        <v>21</v>
      </c>
      <c r="X197" s="375" t="str">
        <f t="shared" si="25"/>
        <v>215</v>
      </c>
      <c r="Y197" s="372">
        <v>2500</v>
      </c>
      <c r="Z197" s="553">
        <f t="shared" ref="Z197:Z260" si="28">(Y197-S197)/S197</f>
        <v>-0.99966499162479061</v>
      </c>
      <c r="AA197" s="373">
        <v>1600000</v>
      </c>
      <c r="AB197" s="374"/>
      <c r="AC197" s="374"/>
      <c r="AD197" s="418"/>
      <c r="AE197" s="548"/>
      <c r="AF197" s="542"/>
      <c r="AG197" s="541"/>
      <c r="AH197" s="551"/>
      <c r="AI197" s="541"/>
      <c r="AJ197" s="557"/>
      <c r="AK197" s="557"/>
      <c r="AL197" s="558"/>
      <c r="AM197" s="558"/>
      <c r="AN197" s="558"/>
      <c r="AO197" s="558"/>
      <c r="AP197" s="560"/>
    </row>
    <row r="198" spans="1:42" s="375" customFormat="1" ht="18.75" hidden="1" thickBot="1" x14ac:dyDescent="0.25">
      <c r="A198" s="361"/>
      <c r="B198" s="431" t="s">
        <v>409</v>
      </c>
      <c r="C198" s="439">
        <v>21522</v>
      </c>
      <c r="E198" s="408"/>
      <c r="F198" s="408"/>
      <c r="G198" s="408"/>
      <c r="H198" s="408"/>
      <c r="I198" s="408"/>
      <c r="J198" s="408"/>
      <c r="K198" s="366"/>
      <c r="L198" s="366">
        <v>8070000</v>
      </c>
      <c r="M198" s="367" t="s">
        <v>266</v>
      </c>
      <c r="N198" s="368">
        <v>20</v>
      </c>
      <c r="O198" s="360">
        <f t="shared" si="23"/>
        <v>9684000</v>
      </c>
      <c r="P198" s="360">
        <v>9700000</v>
      </c>
      <c r="Q198" s="369">
        <f t="shared" si="24"/>
        <v>0.20198265179677818</v>
      </c>
      <c r="R198" s="363">
        <v>25</v>
      </c>
      <c r="S198" s="360">
        <f t="shared" si="20"/>
        <v>12125000</v>
      </c>
      <c r="T198" s="360">
        <v>13070000</v>
      </c>
      <c r="U198" s="370">
        <f t="shared" si="26"/>
        <v>0.34742268041237112</v>
      </c>
      <c r="V198" s="375" t="s">
        <v>613</v>
      </c>
      <c r="W198" s="375" t="str">
        <f t="shared" si="27"/>
        <v>22</v>
      </c>
      <c r="X198" s="375" t="str">
        <f t="shared" si="25"/>
        <v>215</v>
      </c>
      <c r="Y198" s="372">
        <v>3700</v>
      </c>
      <c r="Z198" s="553">
        <f t="shared" si="28"/>
        <v>-0.99969484536082476</v>
      </c>
      <c r="AA198" s="373">
        <v>2400000</v>
      </c>
      <c r="AB198" s="374"/>
      <c r="AC198" s="374"/>
      <c r="AD198" s="418"/>
      <c r="AE198" s="548"/>
      <c r="AF198" s="542"/>
      <c r="AG198" s="541"/>
      <c r="AH198" s="551"/>
      <c r="AI198" s="541"/>
      <c r="AJ198" s="557"/>
      <c r="AK198" s="557"/>
      <c r="AL198" s="558"/>
      <c r="AM198" s="558"/>
      <c r="AN198" s="558"/>
      <c r="AO198" s="558"/>
      <c r="AP198" s="560"/>
    </row>
    <row r="199" spans="1:42" s="375" customFormat="1" ht="18.75" hidden="1" thickBot="1" x14ac:dyDescent="0.25">
      <c r="A199" s="361"/>
      <c r="B199" s="431" t="s">
        <v>410</v>
      </c>
      <c r="C199" s="439">
        <v>21523</v>
      </c>
      <c r="E199" s="408"/>
      <c r="F199" s="408"/>
      <c r="G199" s="408"/>
      <c r="H199" s="408"/>
      <c r="I199" s="408"/>
      <c r="J199" s="408"/>
      <c r="K199" s="366"/>
      <c r="L199" s="366">
        <v>10170000</v>
      </c>
      <c r="M199" s="367" t="s">
        <v>266</v>
      </c>
      <c r="N199" s="368">
        <v>30</v>
      </c>
      <c r="O199" s="360">
        <f t="shared" si="23"/>
        <v>13221000</v>
      </c>
      <c r="P199" s="360">
        <v>13270000</v>
      </c>
      <c r="Q199" s="369">
        <f t="shared" si="24"/>
        <v>0.30481809242871188</v>
      </c>
      <c r="R199" s="363">
        <v>25</v>
      </c>
      <c r="S199" s="360">
        <f t="shared" si="20"/>
        <v>16587500</v>
      </c>
      <c r="T199" s="360">
        <v>17970000</v>
      </c>
      <c r="U199" s="370">
        <f t="shared" si="26"/>
        <v>0.35418236623963828</v>
      </c>
      <c r="V199" s="375" t="s">
        <v>613</v>
      </c>
      <c r="W199" s="375" t="str">
        <f t="shared" si="27"/>
        <v>23</v>
      </c>
      <c r="X199" s="375" t="str">
        <f t="shared" si="25"/>
        <v>215</v>
      </c>
      <c r="Y199" s="372">
        <v>5700</v>
      </c>
      <c r="Z199" s="553">
        <f t="shared" si="28"/>
        <v>-0.99965636774679734</v>
      </c>
      <c r="AA199" s="373">
        <v>3100000</v>
      </c>
      <c r="AB199" s="374"/>
      <c r="AC199" s="374"/>
      <c r="AD199" s="418"/>
      <c r="AE199" s="548"/>
      <c r="AF199" s="542"/>
      <c r="AG199" s="541"/>
      <c r="AH199" s="551"/>
      <c r="AI199" s="541"/>
      <c r="AJ199" s="557"/>
      <c r="AK199" s="557"/>
      <c r="AL199" s="558"/>
      <c r="AM199" s="558"/>
      <c r="AN199" s="558"/>
      <c r="AO199" s="558"/>
      <c r="AP199" s="560"/>
    </row>
    <row r="200" spans="1:42" s="375" customFormat="1" ht="18.75" hidden="1" thickBot="1" x14ac:dyDescent="0.25">
      <c r="A200" s="361"/>
      <c r="B200" s="431" t="s">
        <v>411</v>
      </c>
      <c r="C200" s="439">
        <v>21525</v>
      </c>
      <c r="E200" s="408"/>
      <c r="F200" s="408"/>
      <c r="G200" s="408"/>
      <c r="H200" s="408"/>
      <c r="I200" s="408"/>
      <c r="J200" s="408"/>
      <c r="K200" s="366"/>
      <c r="L200" s="366">
        <v>15070000</v>
      </c>
      <c r="M200" s="367" t="s">
        <v>266</v>
      </c>
      <c r="N200" s="368">
        <v>40</v>
      </c>
      <c r="O200" s="360">
        <f t="shared" si="23"/>
        <v>21098000</v>
      </c>
      <c r="P200" s="360">
        <v>21070000</v>
      </c>
      <c r="Q200" s="369">
        <f t="shared" si="24"/>
        <v>0.39814200398142002</v>
      </c>
      <c r="R200" s="363">
        <v>25</v>
      </c>
      <c r="S200" s="360">
        <f t="shared" si="20"/>
        <v>26337500</v>
      </c>
      <c r="T200" s="360">
        <v>28470000</v>
      </c>
      <c r="U200" s="370">
        <f t="shared" si="26"/>
        <v>0.35121025154247748</v>
      </c>
      <c r="V200" s="375" t="s">
        <v>613</v>
      </c>
      <c r="W200" s="375" t="str">
        <f t="shared" si="27"/>
        <v>25</v>
      </c>
      <c r="X200" s="375" t="str">
        <f t="shared" si="25"/>
        <v>215</v>
      </c>
      <c r="Y200" s="372">
        <v>9000</v>
      </c>
      <c r="Z200" s="553">
        <f t="shared" si="28"/>
        <v>-0.99965828191741812</v>
      </c>
      <c r="AA200" s="373">
        <v>3900000</v>
      </c>
      <c r="AB200" s="374"/>
      <c r="AC200" s="374"/>
      <c r="AD200" s="418"/>
      <c r="AE200" s="548"/>
      <c r="AF200" s="542"/>
      <c r="AG200" s="541"/>
      <c r="AH200" s="551"/>
      <c r="AI200" s="541"/>
      <c r="AJ200" s="557"/>
      <c r="AK200" s="557"/>
      <c r="AL200" s="558"/>
      <c r="AM200" s="558"/>
      <c r="AN200" s="558"/>
      <c r="AO200" s="558"/>
      <c r="AP200" s="560"/>
    </row>
    <row r="201" spans="1:42" s="375" customFormat="1" ht="18.75" hidden="1" thickBot="1" x14ac:dyDescent="0.25">
      <c r="A201" s="361"/>
      <c r="B201" s="431" t="s">
        <v>412</v>
      </c>
      <c r="C201" s="439">
        <v>21531</v>
      </c>
      <c r="E201" s="408"/>
      <c r="F201" s="408"/>
      <c r="G201" s="408"/>
      <c r="H201" s="408"/>
      <c r="I201" s="408"/>
      <c r="J201" s="408"/>
      <c r="K201" s="366"/>
      <c r="L201" s="366">
        <v>5870000</v>
      </c>
      <c r="M201" s="367" t="s">
        <v>266</v>
      </c>
      <c r="N201" s="368">
        <v>10</v>
      </c>
      <c r="O201" s="360">
        <f t="shared" si="23"/>
        <v>6457000</v>
      </c>
      <c r="P201" s="360">
        <v>6470000</v>
      </c>
      <c r="Q201" s="369">
        <f t="shared" si="24"/>
        <v>0.10221465076660988</v>
      </c>
      <c r="R201" s="363">
        <v>25</v>
      </c>
      <c r="S201" s="360">
        <f t="shared" si="20"/>
        <v>8087500</v>
      </c>
      <c r="T201" s="360">
        <v>8770000</v>
      </c>
      <c r="U201" s="370">
        <f t="shared" si="26"/>
        <v>0.3554868624420402</v>
      </c>
      <c r="V201" s="375" t="s">
        <v>613</v>
      </c>
      <c r="W201" s="375" t="str">
        <f t="shared" si="27"/>
        <v>31</v>
      </c>
      <c r="X201" s="375" t="str">
        <f t="shared" si="25"/>
        <v>215</v>
      </c>
      <c r="Y201" s="372">
        <v>2500</v>
      </c>
      <c r="Z201" s="553">
        <f t="shared" si="28"/>
        <v>-0.9996908809891808</v>
      </c>
      <c r="AA201" s="373">
        <v>1950000</v>
      </c>
      <c r="AB201" s="374"/>
      <c r="AC201" s="374"/>
      <c r="AD201" s="418"/>
      <c r="AE201" s="548"/>
      <c r="AF201" s="542"/>
      <c r="AG201" s="541"/>
      <c r="AH201" s="551"/>
      <c r="AI201" s="541"/>
      <c r="AJ201" s="557"/>
      <c r="AK201" s="557"/>
      <c r="AL201" s="558"/>
      <c r="AM201" s="558"/>
      <c r="AN201" s="558"/>
      <c r="AO201" s="558"/>
      <c r="AP201" s="560"/>
    </row>
    <row r="202" spans="1:42" s="375" customFormat="1" ht="18.75" hidden="1" thickBot="1" x14ac:dyDescent="0.25">
      <c r="A202" s="361"/>
      <c r="B202" s="431" t="s">
        <v>413</v>
      </c>
      <c r="C202" s="439">
        <v>21532</v>
      </c>
      <c r="E202" s="408"/>
      <c r="F202" s="408"/>
      <c r="G202" s="408"/>
      <c r="H202" s="408"/>
      <c r="I202" s="408"/>
      <c r="J202" s="408"/>
      <c r="K202" s="366"/>
      <c r="L202" s="366">
        <v>8270000</v>
      </c>
      <c r="M202" s="367" t="s">
        <v>266</v>
      </c>
      <c r="N202" s="368">
        <v>20</v>
      </c>
      <c r="O202" s="360">
        <f t="shared" si="23"/>
        <v>9924000</v>
      </c>
      <c r="P202" s="360">
        <v>9970000</v>
      </c>
      <c r="Q202" s="369">
        <f t="shared" si="24"/>
        <v>0.20556227327690446</v>
      </c>
      <c r="R202" s="363">
        <v>25</v>
      </c>
      <c r="S202" s="360">
        <f t="shared" si="20"/>
        <v>12462500</v>
      </c>
      <c r="T202" s="360">
        <v>12570000</v>
      </c>
      <c r="U202" s="370">
        <f t="shared" si="26"/>
        <v>0.26078234704112335</v>
      </c>
      <c r="V202" s="375" t="s">
        <v>613</v>
      </c>
      <c r="W202" s="375" t="str">
        <f t="shared" si="27"/>
        <v>32</v>
      </c>
      <c r="X202" s="375" t="str">
        <f t="shared" si="25"/>
        <v>215</v>
      </c>
      <c r="Y202" s="372">
        <v>3700</v>
      </c>
      <c r="Z202" s="553">
        <f t="shared" si="28"/>
        <v>-0.9997031093279839</v>
      </c>
      <c r="AA202" s="373">
        <v>2800000</v>
      </c>
      <c r="AB202" s="374"/>
      <c r="AC202" s="374"/>
      <c r="AD202" s="418"/>
      <c r="AE202" s="548"/>
      <c r="AF202" s="542"/>
      <c r="AG202" s="541"/>
      <c r="AH202" s="551"/>
      <c r="AI202" s="541"/>
      <c r="AJ202" s="557"/>
      <c r="AK202" s="557"/>
      <c r="AL202" s="558"/>
      <c r="AM202" s="558"/>
      <c r="AN202" s="558"/>
      <c r="AO202" s="558"/>
      <c r="AP202" s="560"/>
    </row>
    <row r="203" spans="1:42" s="375" customFormat="1" ht="18.75" hidden="1" thickBot="1" x14ac:dyDescent="0.25">
      <c r="A203" s="361"/>
      <c r="B203" s="431" t="s">
        <v>414</v>
      </c>
      <c r="C203" s="439">
        <v>21533</v>
      </c>
      <c r="E203" s="408"/>
      <c r="F203" s="408"/>
      <c r="G203" s="408"/>
      <c r="H203" s="408"/>
      <c r="I203" s="408"/>
      <c r="J203" s="408"/>
      <c r="K203" s="366"/>
      <c r="L203" s="366">
        <v>10470000</v>
      </c>
      <c r="M203" s="367" t="s">
        <v>266</v>
      </c>
      <c r="N203" s="368">
        <v>30</v>
      </c>
      <c r="O203" s="360">
        <f t="shared" si="23"/>
        <v>13611000</v>
      </c>
      <c r="P203" s="360">
        <v>13670000</v>
      </c>
      <c r="Q203" s="369">
        <f t="shared" si="24"/>
        <v>0.30563514804202485</v>
      </c>
      <c r="R203" s="363">
        <v>25</v>
      </c>
      <c r="S203" s="360">
        <f t="shared" si="20"/>
        <v>17087500</v>
      </c>
      <c r="T203" s="360">
        <v>17170000</v>
      </c>
      <c r="U203" s="370">
        <f t="shared" si="26"/>
        <v>0.25603511338697876</v>
      </c>
      <c r="V203" s="375" t="s">
        <v>613</v>
      </c>
      <c r="W203" s="375" t="str">
        <f t="shared" si="27"/>
        <v>33</v>
      </c>
      <c r="X203" s="375" t="str">
        <f t="shared" si="25"/>
        <v>215</v>
      </c>
      <c r="Y203" s="372">
        <v>5700</v>
      </c>
      <c r="Z203" s="553">
        <f t="shared" si="28"/>
        <v>-0.99966642282370155</v>
      </c>
      <c r="AA203" s="373">
        <v>4100000</v>
      </c>
      <c r="AB203" s="374"/>
      <c r="AC203" s="374"/>
      <c r="AD203" s="418"/>
      <c r="AE203" s="548"/>
      <c r="AF203" s="542"/>
      <c r="AG203" s="541"/>
      <c r="AH203" s="551"/>
      <c r="AI203" s="541"/>
      <c r="AJ203" s="557"/>
      <c r="AK203" s="557"/>
      <c r="AL203" s="558"/>
      <c r="AM203" s="558"/>
      <c r="AN203" s="558"/>
      <c r="AO203" s="558"/>
      <c r="AP203" s="560"/>
    </row>
    <row r="204" spans="1:42" s="375" customFormat="1" ht="18.75" hidden="1" thickBot="1" x14ac:dyDescent="0.25">
      <c r="A204" s="361"/>
      <c r="B204" s="431" t="s">
        <v>415</v>
      </c>
      <c r="C204" s="439">
        <v>21535</v>
      </c>
      <c r="E204" s="408"/>
      <c r="F204" s="408"/>
      <c r="G204" s="408"/>
      <c r="H204" s="408"/>
      <c r="I204" s="408"/>
      <c r="J204" s="408"/>
      <c r="K204" s="366"/>
      <c r="L204" s="366">
        <v>15670000</v>
      </c>
      <c r="M204" s="367" t="s">
        <v>266</v>
      </c>
      <c r="N204" s="368">
        <v>40</v>
      </c>
      <c r="O204" s="360">
        <f t="shared" si="23"/>
        <v>21938000</v>
      </c>
      <c r="P204" s="360">
        <v>21970000</v>
      </c>
      <c r="Q204" s="369">
        <f t="shared" si="24"/>
        <v>0.40204211869814932</v>
      </c>
      <c r="R204" s="363">
        <v>25</v>
      </c>
      <c r="S204" s="360">
        <f t="shared" si="20"/>
        <v>27462500</v>
      </c>
      <c r="T204" s="360">
        <v>29670000</v>
      </c>
      <c r="U204" s="370">
        <f t="shared" si="26"/>
        <v>0.35047792444242148</v>
      </c>
      <c r="V204" s="375" t="s">
        <v>613</v>
      </c>
      <c r="W204" s="375" t="str">
        <f t="shared" si="27"/>
        <v>35</v>
      </c>
      <c r="X204" s="375" t="str">
        <f t="shared" si="25"/>
        <v>215</v>
      </c>
      <c r="Y204" s="372">
        <v>9000</v>
      </c>
      <c r="Z204" s="553">
        <f t="shared" si="28"/>
        <v>-0.99967228038233957</v>
      </c>
      <c r="AA204" s="373">
        <v>4900000</v>
      </c>
      <c r="AB204" s="374"/>
      <c r="AC204" s="374"/>
      <c r="AD204" s="418"/>
      <c r="AE204" s="548"/>
      <c r="AF204" s="542"/>
      <c r="AG204" s="541"/>
      <c r="AH204" s="551"/>
      <c r="AI204" s="541"/>
      <c r="AJ204" s="557"/>
      <c r="AK204" s="557"/>
      <c r="AL204" s="558"/>
      <c r="AM204" s="558"/>
      <c r="AN204" s="558"/>
      <c r="AO204" s="558"/>
      <c r="AP204" s="560"/>
    </row>
    <row r="205" spans="1:42" s="375" customFormat="1" ht="18.75" hidden="1" thickBot="1" x14ac:dyDescent="0.25">
      <c r="A205" s="361"/>
      <c r="B205" s="360" t="s">
        <v>416</v>
      </c>
      <c r="C205" s="438">
        <v>21541</v>
      </c>
      <c r="E205" s="408"/>
      <c r="F205" s="408"/>
      <c r="G205" s="408"/>
      <c r="H205" s="408"/>
      <c r="I205" s="408"/>
      <c r="J205" s="408"/>
      <c r="K205" s="366"/>
      <c r="L205" s="366">
        <v>13270000</v>
      </c>
      <c r="M205" s="367" t="s">
        <v>266</v>
      </c>
      <c r="N205" s="368">
        <v>40</v>
      </c>
      <c r="O205" s="360">
        <f t="shared" si="23"/>
        <v>18578000</v>
      </c>
      <c r="P205" s="360">
        <v>18570000</v>
      </c>
      <c r="Q205" s="369">
        <f t="shared" si="24"/>
        <v>0.39939713639788998</v>
      </c>
      <c r="R205" s="363">
        <v>25</v>
      </c>
      <c r="S205" s="360">
        <f t="shared" si="20"/>
        <v>23212500</v>
      </c>
      <c r="T205" s="360">
        <v>24670000</v>
      </c>
      <c r="U205" s="370">
        <f t="shared" si="26"/>
        <v>0.32848680667743674</v>
      </c>
      <c r="V205" s="375" t="s">
        <v>613</v>
      </c>
      <c r="W205" s="375" t="str">
        <f t="shared" si="27"/>
        <v>41</v>
      </c>
      <c r="X205" s="375" t="str">
        <f t="shared" si="25"/>
        <v>215</v>
      </c>
      <c r="Y205" s="372">
        <v>9000</v>
      </c>
      <c r="Z205" s="553">
        <f t="shared" si="28"/>
        <v>-0.99961227786752826</v>
      </c>
      <c r="AA205" s="373">
        <v>6200000</v>
      </c>
      <c r="AB205" s="374"/>
      <c r="AC205" s="374"/>
      <c r="AD205" s="418"/>
      <c r="AE205" s="548"/>
      <c r="AF205" s="542"/>
      <c r="AG205" s="541"/>
      <c r="AH205" s="551"/>
      <c r="AI205" s="541"/>
      <c r="AJ205" s="557"/>
      <c r="AK205" s="557"/>
      <c r="AL205" s="558"/>
      <c r="AM205" s="558"/>
      <c r="AN205" s="558"/>
      <c r="AO205" s="558"/>
      <c r="AP205" s="560"/>
    </row>
    <row r="206" spans="1:42" s="375" customFormat="1" ht="18.75" hidden="1" thickBot="1" x14ac:dyDescent="0.25">
      <c r="A206" s="361"/>
      <c r="B206" s="360" t="s">
        <v>417</v>
      </c>
      <c r="C206" s="438">
        <v>21544</v>
      </c>
      <c r="E206" s="408"/>
      <c r="F206" s="408"/>
      <c r="G206" s="408"/>
      <c r="H206" s="408"/>
      <c r="I206" s="408"/>
      <c r="J206" s="408"/>
      <c r="K206" s="366"/>
      <c r="L206" s="366">
        <v>24870000</v>
      </c>
      <c r="M206" s="367" t="s">
        <v>266</v>
      </c>
      <c r="N206" s="368">
        <v>25</v>
      </c>
      <c r="O206" s="360">
        <f t="shared" si="23"/>
        <v>31087500</v>
      </c>
      <c r="P206" s="360">
        <v>30870000</v>
      </c>
      <c r="Q206" s="369">
        <f t="shared" si="24"/>
        <v>0.24125452352231605</v>
      </c>
      <c r="R206" s="363">
        <v>25</v>
      </c>
      <c r="S206" s="360">
        <f t="shared" si="20"/>
        <v>38587500</v>
      </c>
      <c r="T206" s="360">
        <v>41670000</v>
      </c>
      <c r="U206" s="370">
        <f t="shared" si="26"/>
        <v>0.3498542274052478</v>
      </c>
      <c r="V206" s="375" t="s">
        <v>613</v>
      </c>
      <c r="W206" s="375" t="str">
        <f t="shared" si="27"/>
        <v>44</v>
      </c>
      <c r="X206" s="375" t="str">
        <f t="shared" si="25"/>
        <v>215</v>
      </c>
      <c r="Y206" s="372">
        <v>12000</v>
      </c>
      <c r="Z206" s="553">
        <f t="shared" si="28"/>
        <v>-0.99968901846452862</v>
      </c>
      <c r="AA206" s="373">
        <v>8200000</v>
      </c>
      <c r="AB206" s="374"/>
      <c r="AC206" s="374"/>
      <c r="AD206" s="418"/>
      <c r="AE206" s="548"/>
      <c r="AF206" s="542"/>
      <c r="AG206" s="541"/>
      <c r="AH206" s="551"/>
      <c r="AI206" s="541"/>
      <c r="AJ206" s="557"/>
      <c r="AK206" s="557"/>
      <c r="AL206" s="558"/>
      <c r="AM206" s="558"/>
      <c r="AN206" s="558"/>
      <c r="AO206" s="558"/>
      <c r="AP206" s="560"/>
    </row>
    <row r="207" spans="1:42" s="375" customFormat="1" ht="18.75" hidden="1" thickBot="1" x14ac:dyDescent="0.25">
      <c r="A207" s="361"/>
      <c r="B207" s="363" t="s">
        <v>418</v>
      </c>
      <c r="C207" s="363">
        <v>21611</v>
      </c>
      <c r="E207" s="408"/>
      <c r="F207" s="408"/>
      <c r="G207" s="408"/>
      <c r="H207" s="408"/>
      <c r="I207" s="408"/>
      <c r="J207" s="408"/>
      <c r="K207" s="366"/>
      <c r="L207" s="366">
        <v>3870000</v>
      </c>
      <c r="M207" s="367" t="s">
        <v>266</v>
      </c>
      <c r="N207" s="368">
        <v>10</v>
      </c>
      <c r="O207" s="360">
        <f t="shared" si="23"/>
        <v>4257000</v>
      </c>
      <c r="P207" s="360">
        <v>4270000</v>
      </c>
      <c r="Q207" s="369">
        <f t="shared" si="24"/>
        <v>0.10335917312661498</v>
      </c>
      <c r="R207" s="363">
        <v>25</v>
      </c>
      <c r="S207" s="360">
        <f t="shared" si="20"/>
        <v>5337500</v>
      </c>
      <c r="T207" s="360">
        <v>5370000</v>
      </c>
      <c r="U207" s="370">
        <f t="shared" si="26"/>
        <v>0.2576112412177986</v>
      </c>
      <c r="V207" s="375" t="s">
        <v>613</v>
      </c>
      <c r="W207" s="375" t="str">
        <f t="shared" si="27"/>
        <v>11</v>
      </c>
      <c r="X207" s="375" t="str">
        <f t="shared" si="25"/>
        <v>216</v>
      </c>
      <c r="Y207" s="372">
        <v>1200</v>
      </c>
      <c r="Z207" s="553">
        <f t="shared" si="28"/>
        <v>-0.99977517564402807</v>
      </c>
      <c r="AA207" s="373">
        <v>1800000</v>
      </c>
      <c r="AB207" s="374"/>
      <c r="AC207" s="374"/>
      <c r="AD207" s="418" t="s">
        <v>599</v>
      </c>
      <c r="AE207" s="548"/>
      <c r="AF207" s="542"/>
      <c r="AG207" s="541"/>
      <c r="AH207" s="551"/>
      <c r="AI207" s="541"/>
      <c r="AJ207" s="557"/>
      <c r="AK207" s="557"/>
      <c r="AL207" s="558"/>
      <c r="AM207" s="558"/>
      <c r="AN207" s="558"/>
      <c r="AO207" s="558"/>
      <c r="AP207" s="560"/>
    </row>
    <row r="208" spans="1:42" s="375" customFormat="1" ht="18.75" hidden="1" thickBot="1" x14ac:dyDescent="0.25">
      <c r="A208" s="361"/>
      <c r="B208" s="363" t="s">
        <v>419</v>
      </c>
      <c r="C208" s="363">
        <v>21612</v>
      </c>
      <c r="E208" s="408"/>
      <c r="F208" s="408"/>
      <c r="G208" s="408"/>
      <c r="H208" s="408"/>
      <c r="I208" s="408"/>
      <c r="J208" s="408"/>
      <c r="K208" s="366"/>
      <c r="L208" s="366">
        <v>6470000</v>
      </c>
      <c r="M208" s="367" t="s">
        <v>266</v>
      </c>
      <c r="N208" s="368">
        <v>20</v>
      </c>
      <c r="O208" s="360">
        <f t="shared" si="23"/>
        <v>7764000</v>
      </c>
      <c r="P208" s="360">
        <v>7770000</v>
      </c>
      <c r="Q208" s="369">
        <f t="shared" si="24"/>
        <v>0.20092735703245751</v>
      </c>
      <c r="R208" s="363">
        <v>25</v>
      </c>
      <c r="S208" s="360">
        <f t="shared" si="20"/>
        <v>9712500</v>
      </c>
      <c r="T208" s="360">
        <v>9770000</v>
      </c>
      <c r="U208" s="370">
        <f t="shared" si="26"/>
        <v>0.2574002574002574</v>
      </c>
      <c r="V208" s="375" t="s">
        <v>613</v>
      </c>
      <c r="W208" s="375" t="str">
        <f t="shared" si="27"/>
        <v>12</v>
      </c>
      <c r="X208" s="375" t="str">
        <f t="shared" si="25"/>
        <v>216</v>
      </c>
      <c r="Y208" s="372">
        <v>2700</v>
      </c>
      <c r="Z208" s="553">
        <f t="shared" si="28"/>
        <v>-0.9997220077220077</v>
      </c>
      <c r="AA208" s="373">
        <v>2500000</v>
      </c>
      <c r="AB208" s="374"/>
      <c r="AC208" s="374"/>
      <c r="AD208" s="418"/>
      <c r="AE208" s="548"/>
      <c r="AF208" s="542"/>
      <c r="AG208" s="541"/>
      <c r="AH208" s="551"/>
      <c r="AI208" s="541"/>
      <c r="AJ208" s="557"/>
      <c r="AK208" s="557"/>
      <c r="AL208" s="558"/>
      <c r="AM208" s="558"/>
      <c r="AN208" s="558"/>
      <c r="AO208" s="558"/>
      <c r="AP208" s="560"/>
    </row>
    <row r="209" spans="1:42" s="375" customFormat="1" ht="18.75" hidden="1" thickBot="1" x14ac:dyDescent="0.25">
      <c r="A209" s="361"/>
      <c r="B209" s="363" t="s">
        <v>420</v>
      </c>
      <c r="C209" s="363">
        <v>21613</v>
      </c>
      <c r="E209" s="408"/>
      <c r="F209" s="408"/>
      <c r="G209" s="408"/>
      <c r="H209" s="408"/>
      <c r="I209" s="408"/>
      <c r="J209" s="408"/>
      <c r="K209" s="366"/>
      <c r="L209" s="366">
        <v>8970000</v>
      </c>
      <c r="M209" s="367" t="s">
        <v>266</v>
      </c>
      <c r="N209" s="368">
        <v>30</v>
      </c>
      <c r="O209" s="360">
        <f t="shared" si="23"/>
        <v>11661000</v>
      </c>
      <c r="P209" s="360">
        <v>11700000</v>
      </c>
      <c r="Q209" s="369">
        <f t="shared" si="24"/>
        <v>0.30434782608695654</v>
      </c>
      <c r="R209" s="363">
        <v>25</v>
      </c>
      <c r="S209" s="360">
        <f t="shared" si="20"/>
        <v>14625000</v>
      </c>
      <c r="T209" s="360">
        <v>14670000</v>
      </c>
      <c r="U209" s="370">
        <f t="shared" si="26"/>
        <v>0.25384615384615383</v>
      </c>
      <c r="V209" s="375" t="s">
        <v>613</v>
      </c>
      <c r="W209" s="375" t="str">
        <f t="shared" si="27"/>
        <v>13</v>
      </c>
      <c r="X209" s="375" t="str">
        <f t="shared" si="25"/>
        <v>216</v>
      </c>
      <c r="Y209" s="372">
        <v>5000</v>
      </c>
      <c r="Z209" s="553">
        <f t="shared" si="28"/>
        <v>-0.99965811965811968</v>
      </c>
      <c r="AA209" s="373">
        <v>290000</v>
      </c>
      <c r="AB209" s="374"/>
      <c r="AC209" s="374"/>
      <c r="AD209" s="418"/>
      <c r="AE209" s="548"/>
      <c r="AF209" s="542"/>
      <c r="AG209" s="541"/>
      <c r="AH209" s="551"/>
      <c r="AI209" s="541"/>
      <c r="AJ209" s="557"/>
      <c r="AK209" s="557"/>
      <c r="AL209" s="558"/>
      <c r="AM209" s="558"/>
      <c r="AN209" s="558"/>
      <c r="AO209" s="558"/>
      <c r="AP209" s="560"/>
    </row>
    <row r="210" spans="1:42" s="375" customFormat="1" ht="18.75" hidden="1" thickBot="1" x14ac:dyDescent="0.25">
      <c r="A210" s="361"/>
      <c r="B210" s="363" t="s">
        <v>421</v>
      </c>
      <c r="C210" s="363">
        <v>21615</v>
      </c>
      <c r="E210" s="408"/>
      <c r="F210" s="408"/>
      <c r="G210" s="408"/>
      <c r="H210" s="408"/>
      <c r="I210" s="408"/>
      <c r="J210" s="408"/>
      <c r="K210" s="366"/>
      <c r="L210" s="366">
        <v>14570000</v>
      </c>
      <c r="M210" s="367" t="s">
        <v>266</v>
      </c>
      <c r="N210" s="368">
        <v>40</v>
      </c>
      <c r="O210" s="360">
        <f t="shared" si="23"/>
        <v>20398000</v>
      </c>
      <c r="P210" s="360">
        <v>20370000</v>
      </c>
      <c r="Q210" s="369">
        <f t="shared" si="24"/>
        <v>0.39807824296499655</v>
      </c>
      <c r="R210" s="363">
        <v>25</v>
      </c>
      <c r="S210" s="360">
        <f t="shared" si="20"/>
        <v>25462500</v>
      </c>
      <c r="T210" s="360">
        <v>25470000</v>
      </c>
      <c r="U210" s="370">
        <f t="shared" si="26"/>
        <v>0.25036818851251841</v>
      </c>
      <c r="V210" s="375" t="s">
        <v>613</v>
      </c>
      <c r="W210" s="375" t="str">
        <f t="shared" si="27"/>
        <v>15</v>
      </c>
      <c r="X210" s="375" t="str">
        <f t="shared" si="25"/>
        <v>216</v>
      </c>
      <c r="Y210" s="372">
        <v>9000</v>
      </c>
      <c r="Z210" s="553">
        <f t="shared" si="28"/>
        <v>-0.99964653902798228</v>
      </c>
      <c r="AA210" s="373">
        <v>3300000</v>
      </c>
      <c r="AB210" s="374"/>
      <c r="AC210" s="374"/>
      <c r="AD210" s="418"/>
      <c r="AE210" s="548"/>
      <c r="AF210" s="542"/>
      <c r="AG210" s="541"/>
      <c r="AH210" s="551"/>
      <c r="AI210" s="541"/>
      <c r="AJ210" s="557"/>
      <c r="AK210" s="557"/>
      <c r="AL210" s="558"/>
      <c r="AM210" s="558"/>
      <c r="AN210" s="558"/>
      <c r="AO210" s="558"/>
      <c r="AP210" s="560"/>
    </row>
    <row r="211" spans="1:42" s="375" customFormat="1" ht="18.75" hidden="1" thickBot="1" x14ac:dyDescent="0.25">
      <c r="A211" s="361"/>
      <c r="B211" s="431" t="s">
        <v>422</v>
      </c>
      <c r="C211" s="431">
        <v>21621</v>
      </c>
      <c r="E211" s="408"/>
      <c r="F211" s="408"/>
      <c r="G211" s="408"/>
      <c r="H211" s="408"/>
      <c r="I211" s="408"/>
      <c r="J211" s="408"/>
      <c r="K211" s="366"/>
      <c r="L211" s="366">
        <v>5370000</v>
      </c>
      <c r="M211" s="367" t="s">
        <v>266</v>
      </c>
      <c r="N211" s="368">
        <v>10</v>
      </c>
      <c r="O211" s="360">
        <f t="shared" si="23"/>
        <v>5907000</v>
      </c>
      <c r="P211" s="360">
        <v>5970000</v>
      </c>
      <c r="Q211" s="369">
        <f t="shared" si="24"/>
        <v>0.11173184357541899</v>
      </c>
      <c r="R211" s="363">
        <v>25</v>
      </c>
      <c r="S211" s="360">
        <f t="shared" si="20"/>
        <v>7462500</v>
      </c>
      <c r="T211" s="360">
        <v>8070000</v>
      </c>
      <c r="U211" s="370">
        <f t="shared" si="26"/>
        <v>0.35175879396984927</v>
      </c>
      <c r="V211" s="375" t="s">
        <v>613</v>
      </c>
      <c r="W211" s="375" t="str">
        <f t="shared" si="27"/>
        <v>21</v>
      </c>
      <c r="X211" s="375" t="str">
        <f t="shared" si="25"/>
        <v>216</v>
      </c>
      <c r="Y211" s="372">
        <v>2500</v>
      </c>
      <c r="Z211" s="553">
        <f t="shared" si="28"/>
        <v>-0.99966499162479061</v>
      </c>
      <c r="AA211" s="373">
        <v>2100000</v>
      </c>
      <c r="AB211" s="374"/>
      <c r="AC211" s="374"/>
      <c r="AD211" s="418"/>
      <c r="AE211" s="548"/>
      <c r="AF211" s="542"/>
      <c r="AG211" s="541"/>
      <c r="AH211" s="551"/>
      <c r="AI211" s="541"/>
      <c r="AJ211" s="557"/>
      <c r="AK211" s="557"/>
      <c r="AL211" s="558"/>
      <c r="AM211" s="558"/>
      <c r="AN211" s="558"/>
      <c r="AO211" s="558"/>
      <c r="AP211" s="560"/>
    </row>
    <row r="212" spans="1:42" s="375" customFormat="1" ht="18.75" hidden="1" thickBot="1" x14ac:dyDescent="0.25">
      <c r="A212" s="361"/>
      <c r="B212" s="431" t="s">
        <v>423</v>
      </c>
      <c r="C212" s="431">
        <v>21622</v>
      </c>
      <c r="E212" s="408"/>
      <c r="F212" s="408"/>
      <c r="G212" s="408"/>
      <c r="H212" s="408"/>
      <c r="I212" s="408"/>
      <c r="J212" s="408"/>
      <c r="K212" s="366"/>
      <c r="L212" s="366">
        <v>8070000</v>
      </c>
      <c r="M212" s="367" t="s">
        <v>266</v>
      </c>
      <c r="N212" s="368">
        <v>20</v>
      </c>
      <c r="O212" s="360">
        <f t="shared" si="23"/>
        <v>9684000</v>
      </c>
      <c r="P212" s="360">
        <v>9700000</v>
      </c>
      <c r="Q212" s="369">
        <f t="shared" si="24"/>
        <v>0.20198265179677818</v>
      </c>
      <c r="R212" s="363">
        <v>25</v>
      </c>
      <c r="S212" s="360">
        <f t="shared" si="20"/>
        <v>12125000</v>
      </c>
      <c r="T212" s="360">
        <v>13070000</v>
      </c>
      <c r="U212" s="370">
        <f t="shared" si="26"/>
        <v>0.34742268041237112</v>
      </c>
      <c r="V212" s="375" t="s">
        <v>613</v>
      </c>
      <c r="W212" s="375" t="str">
        <f t="shared" si="27"/>
        <v>22</v>
      </c>
      <c r="X212" s="375" t="str">
        <f t="shared" si="25"/>
        <v>216</v>
      </c>
      <c r="Y212" s="372">
        <v>3700</v>
      </c>
      <c r="Z212" s="553">
        <f t="shared" si="28"/>
        <v>-0.99969484536082476</v>
      </c>
      <c r="AA212" s="373">
        <v>2900000</v>
      </c>
      <c r="AB212" s="374"/>
      <c r="AC212" s="374"/>
      <c r="AD212" s="418"/>
      <c r="AE212" s="548"/>
      <c r="AF212" s="542"/>
      <c r="AG212" s="541"/>
      <c r="AH212" s="551"/>
      <c r="AI212" s="541"/>
      <c r="AJ212" s="557"/>
      <c r="AK212" s="557"/>
      <c r="AL212" s="558"/>
      <c r="AM212" s="558"/>
      <c r="AN212" s="558"/>
      <c r="AO212" s="558"/>
      <c r="AP212" s="560"/>
    </row>
    <row r="213" spans="1:42" s="375" customFormat="1" ht="18.75" hidden="1" thickBot="1" x14ac:dyDescent="0.25">
      <c r="A213" s="361"/>
      <c r="B213" s="431" t="s">
        <v>424</v>
      </c>
      <c r="C213" s="431">
        <v>21623</v>
      </c>
      <c r="E213" s="408"/>
      <c r="F213" s="408"/>
      <c r="G213" s="408"/>
      <c r="H213" s="408"/>
      <c r="I213" s="408"/>
      <c r="J213" s="408"/>
      <c r="K213" s="366"/>
      <c r="L213" s="366">
        <v>10170000</v>
      </c>
      <c r="M213" s="367" t="s">
        <v>266</v>
      </c>
      <c r="N213" s="368">
        <v>30</v>
      </c>
      <c r="O213" s="360">
        <f t="shared" si="23"/>
        <v>13221000</v>
      </c>
      <c r="P213" s="360">
        <v>13270000</v>
      </c>
      <c r="Q213" s="369">
        <f t="shared" si="24"/>
        <v>0.30481809242871188</v>
      </c>
      <c r="R213" s="363">
        <v>25</v>
      </c>
      <c r="S213" s="360">
        <f t="shared" si="20"/>
        <v>16587500</v>
      </c>
      <c r="T213" s="360">
        <v>17970000</v>
      </c>
      <c r="U213" s="370">
        <f t="shared" si="26"/>
        <v>0.35418236623963828</v>
      </c>
      <c r="V213" s="375" t="s">
        <v>613</v>
      </c>
      <c r="W213" s="375" t="str">
        <f t="shared" si="27"/>
        <v>23</v>
      </c>
      <c r="X213" s="375" t="str">
        <f t="shared" si="25"/>
        <v>216</v>
      </c>
      <c r="Y213" s="372">
        <v>5700</v>
      </c>
      <c r="Z213" s="553">
        <f t="shared" si="28"/>
        <v>-0.99965636774679734</v>
      </c>
      <c r="AA213" s="373">
        <v>3600000</v>
      </c>
      <c r="AB213" s="374"/>
      <c r="AC213" s="374"/>
      <c r="AD213" s="418"/>
      <c r="AE213" s="548"/>
      <c r="AF213" s="542"/>
      <c r="AG213" s="541"/>
      <c r="AH213" s="551"/>
      <c r="AI213" s="541"/>
      <c r="AJ213" s="557"/>
      <c r="AK213" s="557"/>
      <c r="AL213" s="558"/>
      <c r="AM213" s="558"/>
      <c r="AN213" s="558"/>
      <c r="AO213" s="558"/>
      <c r="AP213" s="560"/>
    </row>
    <row r="214" spans="1:42" s="375" customFormat="1" ht="18.75" hidden="1" thickBot="1" x14ac:dyDescent="0.25">
      <c r="A214" s="361"/>
      <c r="B214" s="431" t="s">
        <v>425</v>
      </c>
      <c r="C214" s="431">
        <v>21625</v>
      </c>
      <c r="E214" s="408"/>
      <c r="F214" s="408"/>
      <c r="G214" s="408"/>
      <c r="H214" s="408"/>
      <c r="I214" s="408"/>
      <c r="J214" s="408"/>
      <c r="K214" s="366"/>
      <c r="L214" s="366">
        <v>15070000</v>
      </c>
      <c r="M214" s="367" t="s">
        <v>266</v>
      </c>
      <c r="N214" s="368">
        <v>40</v>
      </c>
      <c r="O214" s="360">
        <f t="shared" si="23"/>
        <v>21098000</v>
      </c>
      <c r="P214" s="360">
        <v>21070000</v>
      </c>
      <c r="Q214" s="369">
        <f t="shared" si="24"/>
        <v>0.39814200398142002</v>
      </c>
      <c r="R214" s="363">
        <v>25</v>
      </c>
      <c r="S214" s="360">
        <f t="shared" si="20"/>
        <v>26337500</v>
      </c>
      <c r="T214" s="360">
        <v>28470000</v>
      </c>
      <c r="U214" s="370">
        <f t="shared" si="26"/>
        <v>0.35121025154247748</v>
      </c>
      <c r="V214" s="375" t="s">
        <v>613</v>
      </c>
      <c r="W214" s="375" t="str">
        <f t="shared" si="27"/>
        <v>25</v>
      </c>
      <c r="X214" s="375" t="str">
        <f t="shared" si="25"/>
        <v>216</v>
      </c>
      <c r="Y214" s="372">
        <v>9000</v>
      </c>
      <c r="Z214" s="553">
        <f t="shared" si="28"/>
        <v>-0.99965828191741812</v>
      </c>
      <c r="AA214" s="373">
        <v>4100000</v>
      </c>
      <c r="AB214" s="374"/>
      <c r="AC214" s="374"/>
      <c r="AD214" s="418"/>
      <c r="AE214" s="548"/>
      <c r="AF214" s="542"/>
      <c r="AG214" s="541"/>
      <c r="AH214" s="551"/>
      <c r="AI214" s="541"/>
      <c r="AJ214" s="557"/>
      <c r="AK214" s="557"/>
      <c r="AL214" s="558"/>
      <c r="AM214" s="558"/>
      <c r="AN214" s="558"/>
      <c r="AO214" s="558"/>
      <c r="AP214" s="560"/>
    </row>
    <row r="215" spans="1:42" s="375" customFormat="1" ht="18.75" hidden="1" thickBot="1" x14ac:dyDescent="0.25">
      <c r="A215" s="361"/>
      <c r="B215" s="431" t="s">
        <v>426</v>
      </c>
      <c r="C215" s="431">
        <v>21631</v>
      </c>
      <c r="E215" s="408"/>
      <c r="F215" s="408"/>
      <c r="G215" s="408"/>
      <c r="H215" s="408"/>
      <c r="I215" s="408"/>
      <c r="J215" s="408"/>
      <c r="K215" s="366"/>
      <c r="L215" s="366">
        <v>5870000</v>
      </c>
      <c r="M215" s="367" t="s">
        <v>266</v>
      </c>
      <c r="N215" s="368">
        <v>10</v>
      </c>
      <c r="O215" s="360">
        <f t="shared" si="23"/>
        <v>6457000</v>
      </c>
      <c r="P215" s="360">
        <v>6470000</v>
      </c>
      <c r="Q215" s="369">
        <f t="shared" si="24"/>
        <v>0.10221465076660988</v>
      </c>
      <c r="R215" s="363">
        <v>25</v>
      </c>
      <c r="S215" s="360">
        <f t="shared" si="20"/>
        <v>8087500</v>
      </c>
      <c r="T215" s="360">
        <v>8770000</v>
      </c>
      <c r="U215" s="370">
        <f t="shared" si="26"/>
        <v>0.3554868624420402</v>
      </c>
      <c r="V215" s="375" t="s">
        <v>613</v>
      </c>
      <c r="W215" s="375" t="str">
        <f t="shared" si="27"/>
        <v>31</v>
      </c>
      <c r="X215" s="375" t="str">
        <f t="shared" si="25"/>
        <v>216</v>
      </c>
      <c r="Y215" s="372">
        <v>2500</v>
      </c>
      <c r="Z215" s="553">
        <f t="shared" si="28"/>
        <v>-0.9996908809891808</v>
      </c>
      <c r="AA215" s="373">
        <v>2600000</v>
      </c>
      <c r="AB215" s="374"/>
      <c r="AC215" s="374"/>
      <c r="AD215" s="418"/>
      <c r="AE215" s="548"/>
      <c r="AF215" s="542"/>
      <c r="AG215" s="541"/>
      <c r="AH215" s="551"/>
      <c r="AI215" s="541"/>
      <c r="AJ215" s="557"/>
      <c r="AK215" s="557"/>
      <c r="AL215" s="558"/>
      <c r="AM215" s="558"/>
      <c r="AN215" s="558"/>
      <c r="AO215" s="558"/>
      <c r="AP215" s="560"/>
    </row>
    <row r="216" spans="1:42" s="375" customFormat="1" ht="18.75" hidden="1" thickBot="1" x14ac:dyDescent="0.25">
      <c r="A216" s="361"/>
      <c r="B216" s="431" t="s">
        <v>427</v>
      </c>
      <c r="C216" s="431">
        <v>21632</v>
      </c>
      <c r="E216" s="408"/>
      <c r="F216" s="408"/>
      <c r="G216" s="408"/>
      <c r="H216" s="408"/>
      <c r="I216" s="408"/>
      <c r="J216" s="408"/>
      <c r="K216" s="366"/>
      <c r="L216" s="366">
        <v>8270000</v>
      </c>
      <c r="M216" s="367" t="s">
        <v>266</v>
      </c>
      <c r="N216" s="368">
        <v>20</v>
      </c>
      <c r="O216" s="360">
        <f t="shared" si="23"/>
        <v>9924000</v>
      </c>
      <c r="P216" s="360">
        <v>9970000</v>
      </c>
      <c r="Q216" s="369">
        <f t="shared" si="24"/>
        <v>0.20556227327690446</v>
      </c>
      <c r="R216" s="363">
        <v>25</v>
      </c>
      <c r="S216" s="360">
        <f t="shared" si="20"/>
        <v>12462500</v>
      </c>
      <c r="T216" s="360">
        <v>12570000</v>
      </c>
      <c r="U216" s="370">
        <f t="shared" si="26"/>
        <v>0.26078234704112335</v>
      </c>
      <c r="V216" s="375" t="s">
        <v>613</v>
      </c>
      <c r="W216" s="375" t="str">
        <f t="shared" si="27"/>
        <v>32</v>
      </c>
      <c r="X216" s="375" t="str">
        <f t="shared" si="25"/>
        <v>216</v>
      </c>
      <c r="Y216" s="372">
        <v>3700</v>
      </c>
      <c r="Z216" s="553">
        <f t="shared" si="28"/>
        <v>-0.9997031093279839</v>
      </c>
      <c r="AA216" s="373">
        <v>3200000</v>
      </c>
      <c r="AB216" s="374"/>
      <c r="AC216" s="374"/>
      <c r="AD216" s="418"/>
      <c r="AE216" s="548"/>
      <c r="AF216" s="542"/>
      <c r="AG216" s="541"/>
      <c r="AH216" s="551"/>
      <c r="AI216" s="541"/>
      <c r="AJ216" s="557"/>
      <c r="AK216" s="557"/>
      <c r="AL216" s="558"/>
      <c r="AM216" s="558"/>
      <c r="AN216" s="558"/>
      <c r="AO216" s="558"/>
      <c r="AP216" s="560"/>
    </row>
    <row r="217" spans="1:42" s="375" customFormat="1" ht="18.75" hidden="1" thickBot="1" x14ac:dyDescent="0.25">
      <c r="A217" s="361"/>
      <c r="B217" s="431" t="s">
        <v>428</v>
      </c>
      <c r="C217" s="431">
        <v>21633</v>
      </c>
      <c r="E217" s="408"/>
      <c r="F217" s="408"/>
      <c r="G217" s="408"/>
      <c r="H217" s="408"/>
      <c r="I217" s="408"/>
      <c r="J217" s="408"/>
      <c r="K217" s="366"/>
      <c r="L217" s="366">
        <v>10470000</v>
      </c>
      <c r="M217" s="367" t="s">
        <v>266</v>
      </c>
      <c r="N217" s="368">
        <v>30</v>
      </c>
      <c r="O217" s="360">
        <f t="shared" si="23"/>
        <v>13611000</v>
      </c>
      <c r="P217" s="360">
        <v>13670000</v>
      </c>
      <c r="Q217" s="369">
        <f t="shared" si="24"/>
        <v>0.30563514804202485</v>
      </c>
      <c r="R217" s="363">
        <v>25</v>
      </c>
      <c r="S217" s="360">
        <f t="shared" si="20"/>
        <v>17087500</v>
      </c>
      <c r="T217" s="360">
        <v>17170000</v>
      </c>
      <c r="U217" s="370">
        <f t="shared" si="26"/>
        <v>0.25603511338697876</v>
      </c>
      <c r="V217" s="375" t="s">
        <v>613</v>
      </c>
      <c r="W217" s="375" t="str">
        <f t="shared" si="27"/>
        <v>33</v>
      </c>
      <c r="X217" s="375" t="str">
        <f t="shared" si="25"/>
        <v>216</v>
      </c>
      <c r="Y217" s="372">
        <v>5700</v>
      </c>
      <c r="Z217" s="553">
        <f t="shared" si="28"/>
        <v>-0.99966642282370155</v>
      </c>
      <c r="AA217" s="373">
        <v>4300000</v>
      </c>
      <c r="AB217" s="374"/>
      <c r="AC217" s="374"/>
      <c r="AD217" s="418"/>
      <c r="AE217" s="548"/>
      <c r="AF217" s="542"/>
      <c r="AG217" s="541"/>
      <c r="AH217" s="551"/>
      <c r="AI217" s="541"/>
      <c r="AJ217" s="557"/>
      <c r="AK217" s="557"/>
      <c r="AL217" s="558"/>
      <c r="AM217" s="558"/>
      <c r="AN217" s="558"/>
      <c r="AO217" s="558"/>
      <c r="AP217" s="560"/>
    </row>
    <row r="218" spans="1:42" s="375" customFormat="1" ht="18.75" hidden="1" thickBot="1" x14ac:dyDescent="0.25">
      <c r="A218" s="361"/>
      <c r="B218" s="431" t="s">
        <v>429</v>
      </c>
      <c r="C218" s="431">
        <v>21635</v>
      </c>
      <c r="E218" s="408"/>
      <c r="F218" s="408"/>
      <c r="G218" s="408"/>
      <c r="H218" s="408"/>
      <c r="I218" s="408"/>
      <c r="J218" s="408"/>
      <c r="K218" s="366"/>
      <c r="L218" s="366">
        <v>15670000</v>
      </c>
      <c r="M218" s="367" t="s">
        <v>266</v>
      </c>
      <c r="N218" s="368">
        <v>40</v>
      </c>
      <c r="O218" s="360">
        <f t="shared" si="23"/>
        <v>21938000</v>
      </c>
      <c r="P218" s="360">
        <v>21970000</v>
      </c>
      <c r="Q218" s="369">
        <f t="shared" si="24"/>
        <v>0.40204211869814932</v>
      </c>
      <c r="R218" s="363">
        <v>25</v>
      </c>
      <c r="S218" s="360">
        <f t="shared" si="20"/>
        <v>27462500</v>
      </c>
      <c r="T218" s="360">
        <v>29670000</v>
      </c>
      <c r="U218" s="370">
        <f t="shared" si="26"/>
        <v>0.35047792444242148</v>
      </c>
      <c r="V218" s="375" t="s">
        <v>613</v>
      </c>
      <c r="W218" s="375" t="str">
        <f t="shared" si="27"/>
        <v>35</v>
      </c>
      <c r="X218" s="375" t="str">
        <f t="shared" si="25"/>
        <v>216</v>
      </c>
      <c r="Y218" s="372">
        <v>9000</v>
      </c>
      <c r="Z218" s="553">
        <f t="shared" si="28"/>
        <v>-0.99967228038233957</v>
      </c>
      <c r="AA218" s="373">
        <v>5400000</v>
      </c>
      <c r="AB218" s="374"/>
      <c r="AC218" s="374"/>
      <c r="AD218" s="418"/>
      <c r="AE218" s="548"/>
      <c r="AF218" s="542"/>
      <c r="AG218" s="541"/>
      <c r="AH218" s="551"/>
      <c r="AI218" s="541"/>
      <c r="AJ218" s="557"/>
      <c r="AK218" s="557"/>
      <c r="AL218" s="558"/>
      <c r="AM218" s="558"/>
      <c r="AN218" s="558"/>
      <c r="AO218" s="558"/>
      <c r="AP218" s="560"/>
    </row>
    <row r="219" spans="1:42" s="375" customFormat="1" ht="18.75" hidden="1" thickBot="1" x14ac:dyDescent="0.25">
      <c r="A219" s="361"/>
      <c r="B219" s="363" t="s">
        <v>430</v>
      </c>
      <c r="C219" s="363">
        <v>21641</v>
      </c>
      <c r="E219" s="408"/>
      <c r="F219" s="408"/>
      <c r="G219" s="408"/>
      <c r="H219" s="408"/>
      <c r="I219" s="408"/>
      <c r="J219" s="408"/>
      <c r="K219" s="366"/>
      <c r="L219" s="366">
        <v>13270000</v>
      </c>
      <c r="M219" s="367" t="s">
        <v>266</v>
      </c>
      <c r="N219" s="368">
        <v>40</v>
      </c>
      <c r="O219" s="360">
        <f t="shared" si="23"/>
        <v>18578000</v>
      </c>
      <c r="P219" s="360">
        <v>18570000</v>
      </c>
      <c r="Q219" s="369">
        <f t="shared" si="24"/>
        <v>0.39939713639788998</v>
      </c>
      <c r="R219" s="363">
        <v>25</v>
      </c>
      <c r="S219" s="360">
        <f t="shared" si="20"/>
        <v>23212500</v>
      </c>
      <c r="T219" s="360">
        <v>24670000</v>
      </c>
      <c r="U219" s="370">
        <f t="shared" si="26"/>
        <v>0.32848680667743674</v>
      </c>
      <c r="V219" s="375" t="s">
        <v>613</v>
      </c>
      <c r="W219" s="375" t="str">
        <f t="shared" si="27"/>
        <v>41</v>
      </c>
      <c r="X219" s="375" t="str">
        <f t="shared" si="25"/>
        <v>216</v>
      </c>
      <c r="Y219" s="372">
        <v>9000</v>
      </c>
      <c r="Z219" s="553">
        <f t="shared" si="28"/>
        <v>-0.99961227786752826</v>
      </c>
      <c r="AA219" s="373">
        <v>6900000</v>
      </c>
      <c r="AB219" s="374"/>
      <c r="AC219" s="374"/>
      <c r="AD219" s="418"/>
      <c r="AE219" s="548"/>
      <c r="AF219" s="542"/>
      <c r="AG219" s="541"/>
      <c r="AH219" s="551"/>
      <c r="AI219" s="541"/>
      <c r="AJ219" s="557"/>
      <c r="AK219" s="557"/>
      <c r="AL219" s="558"/>
      <c r="AM219" s="558"/>
      <c r="AN219" s="558"/>
      <c r="AO219" s="558"/>
      <c r="AP219" s="560"/>
    </row>
    <row r="220" spans="1:42" s="375" customFormat="1" ht="18.75" hidden="1" thickBot="1" x14ac:dyDescent="0.25">
      <c r="A220" s="361"/>
      <c r="B220" s="420" t="s">
        <v>431</v>
      </c>
      <c r="C220" s="420">
        <v>21644</v>
      </c>
      <c r="E220" s="408"/>
      <c r="F220" s="408"/>
      <c r="G220" s="408"/>
      <c r="H220" s="408"/>
      <c r="I220" s="408"/>
      <c r="J220" s="408"/>
      <c r="K220" s="422"/>
      <c r="L220" s="422">
        <v>24870000</v>
      </c>
      <c r="M220" s="423" t="s">
        <v>266</v>
      </c>
      <c r="N220" s="419">
        <v>25</v>
      </c>
      <c r="O220" s="424">
        <f t="shared" si="23"/>
        <v>31087500</v>
      </c>
      <c r="P220" s="424">
        <v>30870000</v>
      </c>
      <c r="Q220" s="425">
        <f t="shared" si="24"/>
        <v>0.24125452352231605</v>
      </c>
      <c r="R220" s="420">
        <v>25</v>
      </c>
      <c r="S220" s="424">
        <f t="shared" si="20"/>
        <v>38587500</v>
      </c>
      <c r="T220" s="424">
        <v>41670000</v>
      </c>
      <c r="U220" s="426">
        <f t="shared" si="26"/>
        <v>0.3498542274052478</v>
      </c>
      <c r="V220" s="375" t="s">
        <v>613</v>
      </c>
      <c r="W220" s="375" t="str">
        <f t="shared" si="27"/>
        <v>44</v>
      </c>
      <c r="X220" s="375" t="str">
        <f t="shared" si="25"/>
        <v>216</v>
      </c>
      <c r="Y220" s="427">
        <v>12000</v>
      </c>
      <c r="Z220" s="553">
        <f t="shared" si="28"/>
        <v>-0.99968901846452862</v>
      </c>
      <c r="AA220" s="428">
        <v>9350000</v>
      </c>
      <c r="AB220" s="374"/>
      <c r="AC220" s="374"/>
      <c r="AD220" s="429"/>
      <c r="AE220" s="548"/>
      <c r="AF220" s="542"/>
      <c r="AG220" s="541"/>
      <c r="AH220" s="551"/>
      <c r="AI220" s="541"/>
      <c r="AJ220" s="557"/>
      <c r="AK220" s="557"/>
      <c r="AL220" s="558"/>
      <c r="AM220" s="558"/>
      <c r="AN220" s="558"/>
      <c r="AO220" s="558"/>
      <c r="AP220" s="560"/>
    </row>
    <row r="221" spans="1:42" s="375" customFormat="1" ht="18.75" hidden="1" thickBot="1" x14ac:dyDescent="0.25">
      <c r="A221" s="361"/>
      <c r="B221" s="402" t="s">
        <v>151</v>
      </c>
      <c r="C221" s="376">
        <v>82911</v>
      </c>
      <c r="D221" s="403">
        <v>-1</v>
      </c>
      <c r="E221" s="378"/>
      <c r="F221" s="378"/>
      <c r="G221" s="378"/>
      <c r="H221" s="378"/>
      <c r="I221" s="378"/>
      <c r="J221" s="378"/>
      <c r="K221" s="379">
        <v>3170000</v>
      </c>
      <c r="L221" s="379">
        <v>3170000</v>
      </c>
      <c r="M221" s="380">
        <v>0</v>
      </c>
      <c r="N221" s="381">
        <v>10</v>
      </c>
      <c r="O221" s="382">
        <f t="shared" si="23"/>
        <v>3487000</v>
      </c>
      <c r="P221" s="382">
        <v>3470000</v>
      </c>
      <c r="Q221" s="383">
        <f t="shared" si="24"/>
        <v>9.4637223974763401E-2</v>
      </c>
      <c r="R221" s="376">
        <v>25</v>
      </c>
      <c r="S221" s="382">
        <f t="shared" si="20"/>
        <v>4337500</v>
      </c>
      <c r="T221" s="382">
        <v>4370000</v>
      </c>
      <c r="U221" s="384">
        <f t="shared" si="26"/>
        <v>0.25936599423631124</v>
      </c>
      <c r="V221" s="377" t="s">
        <v>613</v>
      </c>
      <c r="W221" s="377" t="str">
        <f t="shared" si="27"/>
        <v>11</v>
      </c>
      <c r="X221" s="377" t="str">
        <f t="shared" si="25"/>
        <v>829</v>
      </c>
      <c r="Y221" s="350">
        <v>1200</v>
      </c>
      <c r="Z221" s="553">
        <f t="shared" si="28"/>
        <v>-0.99972334293948129</v>
      </c>
      <c r="AA221" s="385"/>
      <c r="AB221" s="386"/>
      <c r="AC221" s="386"/>
      <c r="AD221" s="674" t="s">
        <v>597</v>
      </c>
      <c r="AE221" s="566"/>
      <c r="AF221" s="567"/>
      <c r="AG221" s="568"/>
      <c r="AH221" s="569"/>
      <c r="AI221" s="568"/>
      <c r="AJ221" s="570"/>
      <c r="AK221" s="570"/>
      <c r="AL221" s="571"/>
      <c r="AM221" s="571"/>
      <c r="AN221" s="571"/>
      <c r="AO221" s="571"/>
      <c r="AP221" s="572"/>
    </row>
    <row r="222" spans="1:42" ht="36.75" customHeight="1" thickBot="1" x14ac:dyDescent="0.25">
      <c r="A222" s="202"/>
      <c r="B222" s="195" t="s">
        <v>663</v>
      </c>
      <c r="C222" s="119">
        <v>82912</v>
      </c>
      <c r="D222" s="125">
        <v>-1</v>
      </c>
      <c r="E222" s="177"/>
      <c r="F222" s="177"/>
      <c r="G222" s="177"/>
      <c r="H222" s="177"/>
      <c r="I222" s="177"/>
      <c r="J222" s="177"/>
      <c r="K222" s="224">
        <v>4570000</v>
      </c>
      <c r="L222" s="224">
        <v>5070000</v>
      </c>
      <c r="M222" s="225">
        <v>0.10940919037199125</v>
      </c>
      <c r="N222" s="60">
        <v>20</v>
      </c>
      <c r="O222" s="61">
        <f t="shared" si="23"/>
        <v>6084000</v>
      </c>
      <c r="P222" s="141">
        <v>6070000</v>
      </c>
      <c r="Q222" s="84">
        <f t="shared" si="24"/>
        <v>0.19723865877712032</v>
      </c>
      <c r="R222" s="119">
        <v>25</v>
      </c>
      <c r="S222" s="121">
        <f t="shared" si="20"/>
        <v>7587500</v>
      </c>
      <c r="T222" s="100">
        <v>7570000</v>
      </c>
      <c r="U222" s="137">
        <f t="shared" si="26"/>
        <v>0.24711696869851729</v>
      </c>
      <c r="W222" s="176" t="str">
        <f t="shared" si="27"/>
        <v>12</v>
      </c>
      <c r="X222" s="176" t="str">
        <f t="shared" si="25"/>
        <v>829</v>
      </c>
      <c r="Y222" s="144">
        <v>15000000</v>
      </c>
      <c r="Z222" s="553">
        <f t="shared" si="28"/>
        <v>0.97693574958813834</v>
      </c>
      <c r="AA222" s="143"/>
      <c r="AB222" s="283"/>
      <c r="AC222" s="283"/>
      <c r="AD222" s="675"/>
      <c r="AE222" s="577" t="s">
        <v>734</v>
      </c>
      <c r="AF222" s="573"/>
      <c r="AG222" s="574" t="s">
        <v>736</v>
      </c>
      <c r="AH222" s="677">
        <v>0</v>
      </c>
      <c r="AI222" s="681" t="s">
        <v>784</v>
      </c>
      <c r="AJ222" s="670" t="s">
        <v>826</v>
      </c>
      <c r="AK222" s="670" t="s">
        <v>826</v>
      </c>
      <c r="AL222" s="662" t="s">
        <v>826</v>
      </c>
      <c r="AM222" s="662" t="s">
        <v>826</v>
      </c>
      <c r="AN222" s="662" t="s">
        <v>840</v>
      </c>
      <c r="AO222" s="662" t="s">
        <v>826</v>
      </c>
      <c r="AP222" s="666" t="s">
        <v>826</v>
      </c>
    </row>
    <row r="223" spans="1:42" ht="18.75" thickBot="1" x14ac:dyDescent="0.25">
      <c r="A223" s="202"/>
      <c r="B223" s="195" t="s">
        <v>153</v>
      </c>
      <c r="C223" s="119">
        <v>82913</v>
      </c>
      <c r="D223" s="125">
        <v>-1</v>
      </c>
      <c r="E223" s="177"/>
      <c r="F223" s="177"/>
      <c r="G223" s="177"/>
      <c r="H223" s="177"/>
      <c r="I223" s="177"/>
      <c r="J223" s="177"/>
      <c r="K223" s="224">
        <v>6870000</v>
      </c>
      <c r="L223" s="224">
        <v>7570000</v>
      </c>
      <c r="M223" s="225">
        <v>0.10189228529839883</v>
      </c>
      <c r="N223" s="60">
        <v>30</v>
      </c>
      <c r="O223" s="61">
        <f t="shared" si="23"/>
        <v>9841000</v>
      </c>
      <c r="P223" s="141">
        <v>9870000</v>
      </c>
      <c r="Q223" s="84">
        <f t="shared" si="24"/>
        <v>0.3038309114927345</v>
      </c>
      <c r="R223" s="119">
        <v>25</v>
      </c>
      <c r="S223" s="121">
        <f t="shared" si="20"/>
        <v>12337500</v>
      </c>
      <c r="T223" s="100">
        <v>12370000</v>
      </c>
      <c r="U223" s="137">
        <f t="shared" si="26"/>
        <v>0.25329280648429586</v>
      </c>
      <c r="W223" s="176" t="str">
        <f t="shared" si="27"/>
        <v>13</v>
      </c>
      <c r="X223" s="176" t="str">
        <f t="shared" si="25"/>
        <v>829</v>
      </c>
      <c r="Y223" s="144">
        <v>40000000</v>
      </c>
      <c r="Z223" s="553">
        <f t="shared" si="28"/>
        <v>2.2421479229989867</v>
      </c>
      <c r="AA223" s="143"/>
      <c r="AB223" s="283"/>
      <c r="AC223" s="283"/>
      <c r="AD223" s="675"/>
      <c r="AE223" s="548" t="s">
        <v>775</v>
      </c>
      <c r="AF223" s="542"/>
      <c r="AG223" s="541"/>
      <c r="AH223" s="678"/>
      <c r="AI223" s="682"/>
      <c r="AJ223" s="671"/>
      <c r="AK223" s="671"/>
      <c r="AL223" s="663"/>
      <c r="AM223" s="663"/>
      <c r="AN223" s="663"/>
      <c r="AO223" s="663"/>
      <c r="AP223" s="667"/>
    </row>
    <row r="224" spans="1:42" ht="18.75" thickBot="1" x14ac:dyDescent="0.25">
      <c r="A224" s="202"/>
      <c r="B224" s="195" t="s">
        <v>154</v>
      </c>
      <c r="C224" s="119">
        <v>82941</v>
      </c>
      <c r="D224" s="125">
        <v>-1</v>
      </c>
      <c r="E224" s="177"/>
      <c r="F224" s="177"/>
      <c r="G224" s="177"/>
      <c r="H224" s="177"/>
      <c r="I224" s="177"/>
      <c r="J224" s="177"/>
      <c r="K224" s="224">
        <v>9870000</v>
      </c>
      <c r="L224" s="224">
        <v>11870000</v>
      </c>
      <c r="M224" s="225">
        <v>0.20263424518743667</v>
      </c>
      <c r="N224" s="60">
        <v>40</v>
      </c>
      <c r="O224" s="61">
        <f t="shared" si="23"/>
        <v>16618000</v>
      </c>
      <c r="P224" s="141">
        <v>16670000</v>
      </c>
      <c r="Q224" s="84">
        <f t="shared" si="24"/>
        <v>0.40438079191238419</v>
      </c>
      <c r="R224" s="119">
        <v>25</v>
      </c>
      <c r="S224" s="121">
        <f t="shared" si="20"/>
        <v>20837500</v>
      </c>
      <c r="T224" s="100">
        <v>20870000</v>
      </c>
      <c r="U224" s="137">
        <f t="shared" si="26"/>
        <v>0.25194961007798439</v>
      </c>
      <c r="W224" s="176" t="str">
        <f t="shared" si="27"/>
        <v>41</v>
      </c>
      <c r="X224" s="176" t="str">
        <f t="shared" si="25"/>
        <v>829</v>
      </c>
      <c r="Y224" s="144">
        <v>80000000</v>
      </c>
      <c r="Z224" s="553">
        <f t="shared" si="28"/>
        <v>2.8392321535692862</v>
      </c>
      <c r="AA224" s="143"/>
      <c r="AB224" s="283"/>
      <c r="AC224" s="283">
        <v>300</v>
      </c>
      <c r="AD224" s="675"/>
      <c r="AE224" s="548" t="s">
        <v>817</v>
      </c>
      <c r="AF224" s="542"/>
      <c r="AG224" s="541"/>
      <c r="AH224" s="678"/>
      <c r="AI224" s="682"/>
      <c r="AJ224" s="671"/>
      <c r="AK224" s="671"/>
      <c r="AL224" s="663"/>
      <c r="AM224" s="663"/>
      <c r="AN224" s="663"/>
      <c r="AO224" s="663"/>
      <c r="AP224" s="667"/>
    </row>
    <row r="225" spans="1:42" ht="18.75" thickBot="1" x14ac:dyDescent="0.25">
      <c r="A225" s="202"/>
      <c r="B225" s="209" t="s">
        <v>155</v>
      </c>
      <c r="C225" s="181">
        <v>82944</v>
      </c>
      <c r="D225" s="196">
        <v>-1</v>
      </c>
      <c r="E225" s="183"/>
      <c r="F225" s="183"/>
      <c r="G225" s="183"/>
      <c r="H225" s="183"/>
      <c r="I225" s="183"/>
      <c r="J225" s="183"/>
      <c r="K225" s="230">
        <v>20700000</v>
      </c>
      <c r="L225" s="230">
        <v>24870000</v>
      </c>
      <c r="M225" s="231">
        <v>0.20144927536231885</v>
      </c>
      <c r="N225" s="184">
        <v>25</v>
      </c>
      <c r="O225" s="185">
        <f t="shared" ref="O225:O298" si="29">L225+(L225*N225/100)</f>
        <v>31087500</v>
      </c>
      <c r="P225" s="186">
        <v>30870000</v>
      </c>
      <c r="Q225" s="187">
        <f t="shared" si="24"/>
        <v>0.24125452352231605</v>
      </c>
      <c r="R225" s="181">
        <v>25</v>
      </c>
      <c r="S225" s="188">
        <f t="shared" si="20"/>
        <v>38587500</v>
      </c>
      <c r="T225" s="189">
        <v>38570000</v>
      </c>
      <c r="U225" s="190">
        <f t="shared" si="26"/>
        <v>0.24943310657596371</v>
      </c>
      <c r="V225" s="191"/>
      <c r="W225" s="191" t="str">
        <f t="shared" si="27"/>
        <v>44</v>
      </c>
      <c r="X225" s="191" t="str">
        <f t="shared" si="25"/>
        <v>829</v>
      </c>
      <c r="Y225" s="347">
        <v>120000000</v>
      </c>
      <c r="Z225" s="553">
        <f t="shared" si="28"/>
        <v>2.1098153547133141</v>
      </c>
      <c r="AA225" s="201"/>
      <c r="AB225" s="284"/>
      <c r="AC225" s="284">
        <v>400</v>
      </c>
      <c r="AD225" s="676"/>
      <c r="AE225" s="548" t="s">
        <v>817</v>
      </c>
      <c r="AF225" s="542"/>
      <c r="AG225" s="541"/>
      <c r="AH225" s="679"/>
      <c r="AI225" s="683"/>
      <c r="AJ225" s="672"/>
      <c r="AK225" s="672"/>
      <c r="AL225" s="664"/>
      <c r="AM225" s="664"/>
      <c r="AN225" s="664"/>
      <c r="AO225" s="664"/>
      <c r="AP225" s="669"/>
    </row>
    <row r="226" spans="1:42" s="375" customFormat="1" ht="18.75" hidden="1" thickBot="1" x14ac:dyDescent="0.25">
      <c r="A226" s="361"/>
      <c r="B226" s="402" t="s">
        <v>156</v>
      </c>
      <c r="C226" s="376">
        <v>83011</v>
      </c>
      <c r="D226" s="403">
        <v>-1</v>
      </c>
      <c r="E226" s="378"/>
      <c r="F226" s="378"/>
      <c r="G226" s="378"/>
      <c r="H226" s="378"/>
      <c r="I226" s="378"/>
      <c r="J226" s="378"/>
      <c r="K226" s="379">
        <v>3170000</v>
      </c>
      <c r="L226" s="379">
        <v>3170000</v>
      </c>
      <c r="M226" s="380">
        <v>0</v>
      </c>
      <c r="N226" s="381">
        <v>10</v>
      </c>
      <c r="O226" s="382">
        <f t="shared" si="29"/>
        <v>3487000</v>
      </c>
      <c r="P226" s="382">
        <v>3470000</v>
      </c>
      <c r="Q226" s="383">
        <f t="shared" si="24"/>
        <v>9.4637223974763401E-2</v>
      </c>
      <c r="R226" s="376">
        <v>25</v>
      </c>
      <c r="S226" s="382">
        <f t="shared" si="20"/>
        <v>4337500</v>
      </c>
      <c r="T226" s="382">
        <v>4370000</v>
      </c>
      <c r="U226" s="384">
        <f t="shared" si="26"/>
        <v>0.25936599423631124</v>
      </c>
      <c r="V226" s="377" t="s">
        <v>613</v>
      </c>
      <c r="W226" s="377" t="str">
        <f t="shared" si="27"/>
        <v>11</v>
      </c>
      <c r="X226" s="377" t="str">
        <f t="shared" si="25"/>
        <v>830</v>
      </c>
      <c r="Y226" s="350">
        <v>1100</v>
      </c>
      <c r="Z226" s="553">
        <f t="shared" si="28"/>
        <v>-0.99974639769452445</v>
      </c>
      <c r="AA226" s="385"/>
      <c r="AB226" s="386"/>
      <c r="AC226" s="386"/>
      <c r="AD226" s="387"/>
      <c r="AE226" s="566"/>
      <c r="AF226" s="567"/>
      <c r="AG226" s="568"/>
      <c r="AH226" s="569"/>
      <c r="AI226" s="568"/>
      <c r="AJ226" s="570"/>
      <c r="AK226" s="570"/>
      <c r="AL226" s="571"/>
      <c r="AM226" s="571"/>
      <c r="AN226" s="571"/>
      <c r="AO226" s="571"/>
      <c r="AP226" s="572"/>
    </row>
    <row r="227" spans="1:42" ht="18.75" thickBot="1" x14ac:dyDescent="0.25">
      <c r="A227" s="202"/>
      <c r="B227" s="195" t="s">
        <v>664</v>
      </c>
      <c r="C227" s="119">
        <v>83012</v>
      </c>
      <c r="D227" s="125">
        <v>-1</v>
      </c>
      <c r="E227" s="177"/>
      <c r="F227" s="177"/>
      <c r="G227" s="177"/>
      <c r="H227" s="177"/>
      <c r="I227" s="177"/>
      <c r="J227" s="177"/>
      <c r="K227" s="224">
        <v>4570000</v>
      </c>
      <c r="L227" s="224">
        <v>5070000</v>
      </c>
      <c r="M227" s="225">
        <v>0.10940919037199125</v>
      </c>
      <c r="N227" s="60">
        <v>20</v>
      </c>
      <c r="O227" s="61">
        <f t="shared" si="29"/>
        <v>6084000</v>
      </c>
      <c r="P227" s="141">
        <v>6070000</v>
      </c>
      <c r="Q227" s="84">
        <f t="shared" si="24"/>
        <v>0.19723865877712032</v>
      </c>
      <c r="R227" s="119">
        <v>25</v>
      </c>
      <c r="S227" s="121">
        <f t="shared" si="20"/>
        <v>7587500</v>
      </c>
      <c r="T227" s="100">
        <v>7570000</v>
      </c>
      <c r="U227" s="137">
        <f t="shared" si="26"/>
        <v>0.24711696869851729</v>
      </c>
      <c r="W227" s="176" t="str">
        <f t="shared" si="27"/>
        <v>12</v>
      </c>
      <c r="X227" s="176" t="str">
        <f t="shared" si="25"/>
        <v>830</v>
      </c>
      <c r="Y227" s="144">
        <v>20000000</v>
      </c>
      <c r="Z227" s="553">
        <f t="shared" si="28"/>
        <v>1.6359143327841845</v>
      </c>
      <c r="AA227" s="143"/>
      <c r="AB227" s="283"/>
      <c r="AC227" s="283"/>
      <c r="AD227" s="208"/>
      <c r="AE227" s="577" t="s">
        <v>785</v>
      </c>
      <c r="AF227" s="573"/>
      <c r="AG227" s="681" t="s">
        <v>827</v>
      </c>
      <c r="AH227" s="677">
        <v>0</v>
      </c>
      <c r="AI227" s="681" t="s">
        <v>774</v>
      </c>
      <c r="AJ227" s="670">
        <v>50</v>
      </c>
      <c r="AK227" s="670">
        <v>300</v>
      </c>
      <c r="AL227" s="662">
        <v>100</v>
      </c>
      <c r="AM227" s="662"/>
      <c r="AN227" s="662" t="s">
        <v>840</v>
      </c>
      <c r="AO227" s="662">
        <v>200</v>
      </c>
      <c r="AP227" s="575" t="s">
        <v>855</v>
      </c>
    </row>
    <row r="228" spans="1:42" ht="18.75" thickBot="1" x14ac:dyDescent="0.25">
      <c r="A228" s="202"/>
      <c r="B228" s="195" t="s">
        <v>158</v>
      </c>
      <c r="C228" s="119">
        <v>83013</v>
      </c>
      <c r="D228" s="125">
        <v>-1</v>
      </c>
      <c r="E228" s="177"/>
      <c r="F228" s="177"/>
      <c r="G228" s="177"/>
      <c r="H228" s="177"/>
      <c r="I228" s="177"/>
      <c r="J228" s="177"/>
      <c r="K228" s="224">
        <v>6870000</v>
      </c>
      <c r="L228" s="224">
        <v>7570000</v>
      </c>
      <c r="M228" s="225">
        <v>0.10189228529839883</v>
      </c>
      <c r="N228" s="60">
        <v>30</v>
      </c>
      <c r="O228" s="61">
        <f t="shared" si="29"/>
        <v>9841000</v>
      </c>
      <c r="P228" s="141">
        <v>9870000</v>
      </c>
      <c r="Q228" s="84">
        <f t="shared" si="24"/>
        <v>0.3038309114927345</v>
      </c>
      <c r="R228" s="119">
        <v>25</v>
      </c>
      <c r="S228" s="121">
        <f t="shared" si="20"/>
        <v>12337500</v>
      </c>
      <c r="T228" s="100">
        <v>12370000</v>
      </c>
      <c r="U228" s="137">
        <f t="shared" si="26"/>
        <v>0.25329280648429586</v>
      </c>
      <c r="W228" s="176" t="str">
        <f t="shared" si="27"/>
        <v>13</v>
      </c>
      <c r="X228" s="176" t="str">
        <f t="shared" si="25"/>
        <v>830</v>
      </c>
      <c r="Y228" s="144">
        <v>40000000</v>
      </c>
      <c r="Z228" s="553">
        <f t="shared" si="28"/>
        <v>2.2421479229989867</v>
      </c>
      <c r="AA228" s="143"/>
      <c r="AB228" s="283"/>
      <c r="AC228" s="283"/>
      <c r="AD228" s="208"/>
      <c r="AE228" s="548" t="s">
        <v>775</v>
      </c>
      <c r="AF228" s="542"/>
      <c r="AG228" s="682"/>
      <c r="AH228" s="678"/>
      <c r="AI228" s="682"/>
      <c r="AJ228" s="671"/>
      <c r="AK228" s="671"/>
      <c r="AL228" s="663"/>
      <c r="AM228" s="663"/>
      <c r="AN228" s="663"/>
      <c r="AO228" s="663"/>
      <c r="AP228" s="560" t="s">
        <v>856</v>
      </c>
    </row>
    <row r="229" spans="1:42" ht="18.75" thickBot="1" x14ac:dyDescent="0.25">
      <c r="A229" s="202"/>
      <c r="B229" s="195" t="s">
        <v>159</v>
      </c>
      <c r="C229" s="119">
        <v>83041</v>
      </c>
      <c r="D229" s="125">
        <v>-1</v>
      </c>
      <c r="E229" s="177"/>
      <c r="F229" s="177"/>
      <c r="G229" s="177"/>
      <c r="H229" s="177"/>
      <c r="I229" s="177"/>
      <c r="J229" s="177"/>
      <c r="K229" s="224">
        <v>9870000</v>
      </c>
      <c r="L229" s="224">
        <v>11870000</v>
      </c>
      <c r="M229" s="225">
        <v>0.20263424518743667</v>
      </c>
      <c r="N229" s="60">
        <v>40</v>
      </c>
      <c r="O229" s="61">
        <f t="shared" si="29"/>
        <v>16618000</v>
      </c>
      <c r="P229" s="141">
        <v>16670000</v>
      </c>
      <c r="Q229" s="84">
        <f t="shared" si="24"/>
        <v>0.40438079191238419</v>
      </c>
      <c r="R229" s="119">
        <v>25</v>
      </c>
      <c r="S229" s="121">
        <f t="shared" si="20"/>
        <v>20837500</v>
      </c>
      <c r="T229" s="100">
        <v>20870000</v>
      </c>
      <c r="U229" s="137">
        <f t="shared" si="26"/>
        <v>0.25194961007798439</v>
      </c>
      <c r="W229" s="176" t="str">
        <f t="shared" si="27"/>
        <v>41</v>
      </c>
      <c r="X229" s="176" t="str">
        <f t="shared" si="25"/>
        <v>830</v>
      </c>
      <c r="Y229" s="144">
        <v>80000000</v>
      </c>
      <c r="Z229" s="553">
        <f t="shared" si="28"/>
        <v>2.8392321535692862</v>
      </c>
      <c r="AA229" s="143"/>
      <c r="AB229" s="283"/>
      <c r="AC229" s="283">
        <v>300</v>
      </c>
      <c r="AD229" s="208"/>
      <c r="AE229" s="548" t="s">
        <v>817</v>
      </c>
      <c r="AF229" s="542"/>
      <c r="AG229" s="682"/>
      <c r="AH229" s="678"/>
      <c r="AI229" s="682"/>
      <c r="AJ229" s="671"/>
      <c r="AK229" s="671"/>
      <c r="AL229" s="663"/>
      <c r="AM229" s="663"/>
      <c r="AN229" s="663"/>
      <c r="AO229" s="663"/>
      <c r="AP229" s="560"/>
    </row>
    <row r="230" spans="1:42" ht="18.75" thickBot="1" x14ac:dyDescent="0.25">
      <c r="A230" s="202"/>
      <c r="B230" s="209" t="s">
        <v>160</v>
      </c>
      <c r="C230" s="181">
        <v>83044</v>
      </c>
      <c r="D230" s="196">
        <v>-1</v>
      </c>
      <c r="E230" s="183"/>
      <c r="F230" s="183"/>
      <c r="G230" s="183"/>
      <c r="H230" s="183"/>
      <c r="I230" s="183"/>
      <c r="J230" s="183"/>
      <c r="K230" s="230">
        <v>20700000</v>
      </c>
      <c r="L230" s="230">
        <v>24870000</v>
      </c>
      <c r="M230" s="231">
        <v>0.20144927536231885</v>
      </c>
      <c r="N230" s="184">
        <v>25</v>
      </c>
      <c r="O230" s="185">
        <f t="shared" si="29"/>
        <v>31087500</v>
      </c>
      <c r="P230" s="186">
        <v>30870000</v>
      </c>
      <c r="Q230" s="187">
        <f t="shared" ref="Q230:Q363" si="30">(P230-L230)/L230</f>
        <v>0.24125452352231605</v>
      </c>
      <c r="R230" s="181">
        <v>25</v>
      </c>
      <c r="S230" s="188">
        <f t="shared" si="20"/>
        <v>38587500</v>
      </c>
      <c r="T230" s="189">
        <v>38570000</v>
      </c>
      <c r="U230" s="190">
        <f t="shared" si="26"/>
        <v>0.24943310657596371</v>
      </c>
      <c r="V230" s="191"/>
      <c r="W230" s="191" t="str">
        <f t="shared" si="27"/>
        <v>44</v>
      </c>
      <c r="X230" s="191" t="str">
        <f t="shared" si="25"/>
        <v>830</v>
      </c>
      <c r="Y230" s="347">
        <v>100000000</v>
      </c>
      <c r="Z230" s="553">
        <f t="shared" si="28"/>
        <v>1.5915127955944282</v>
      </c>
      <c r="AA230" s="201"/>
      <c r="AB230" s="284"/>
      <c r="AC230" s="284">
        <v>400</v>
      </c>
      <c r="AD230" s="210"/>
      <c r="AE230" s="548" t="s">
        <v>817</v>
      </c>
      <c r="AF230" s="542"/>
      <c r="AG230" s="683"/>
      <c r="AH230" s="679"/>
      <c r="AI230" s="683"/>
      <c r="AJ230" s="672"/>
      <c r="AK230" s="672"/>
      <c r="AL230" s="664"/>
      <c r="AM230" s="664"/>
      <c r="AN230" s="664"/>
      <c r="AO230" s="664"/>
      <c r="AP230" s="560"/>
    </row>
    <row r="231" spans="1:42" s="375" customFormat="1" ht="18.75" hidden="1" thickBot="1" x14ac:dyDescent="0.25">
      <c r="A231" s="361"/>
      <c r="B231" s="402" t="s">
        <v>166</v>
      </c>
      <c r="C231" s="376">
        <v>83211</v>
      </c>
      <c r="D231" s="403">
        <v>-1</v>
      </c>
      <c r="E231" s="378"/>
      <c r="F231" s="378"/>
      <c r="G231" s="378"/>
      <c r="H231" s="378"/>
      <c r="I231" s="378"/>
      <c r="J231" s="378"/>
      <c r="K231" s="379">
        <v>3170000</v>
      </c>
      <c r="L231" s="379">
        <v>3170000</v>
      </c>
      <c r="M231" s="380">
        <v>0</v>
      </c>
      <c r="N231" s="381">
        <v>10</v>
      </c>
      <c r="O231" s="382">
        <f t="shared" si="29"/>
        <v>3487000</v>
      </c>
      <c r="P231" s="382">
        <v>3470000</v>
      </c>
      <c r="Q231" s="383">
        <f t="shared" si="30"/>
        <v>9.4637223974763401E-2</v>
      </c>
      <c r="R231" s="376">
        <v>25</v>
      </c>
      <c r="S231" s="382">
        <f t="shared" si="20"/>
        <v>4337500</v>
      </c>
      <c r="T231" s="382">
        <v>4370000</v>
      </c>
      <c r="U231" s="384">
        <f t="shared" si="26"/>
        <v>0.25936599423631124</v>
      </c>
      <c r="V231" s="377" t="s">
        <v>613</v>
      </c>
      <c r="W231" s="377" t="str">
        <f t="shared" si="27"/>
        <v>11</v>
      </c>
      <c r="X231" s="377" t="str">
        <f t="shared" si="25"/>
        <v>832</v>
      </c>
      <c r="Y231" s="350">
        <v>1100</v>
      </c>
      <c r="Z231" s="553">
        <f t="shared" si="28"/>
        <v>-0.99974639769452445</v>
      </c>
      <c r="AA231" s="385"/>
      <c r="AB231" s="386"/>
      <c r="AC231" s="386"/>
      <c r="AD231" s="387"/>
      <c r="AE231" s="566"/>
      <c r="AF231" s="567"/>
      <c r="AG231" s="568"/>
      <c r="AH231" s="569"/>
      <c r="AI231" s="568"/>
      <c r="AJ231" s="570"/>
      <c r="AK231" s="570"/>
      <c r="AL231" s="571"/>
      <c r="AM231" s="571"/>
      <c r="AN231" s="571"/>
      <c r="AO231" s="571"/>
      <c r="AP231" s="572"/>
    </row>
    <row r="232" spans="1:42" ht="18.75" thickBot="1" x14ac:dyDescent="0.25">
      <c r="A232" s="202"/>
      <c r="B232" s="195" t="s">
        <v>665</v>
      </c>
      <c r="C232" s="119">
        <v>83212</v>
      </c>
      <c r="D232" s="125">
        <v>-1</v>
      </c>
      <c r="E232" s="177"/>
      <c r="F232" s="177"/>
      <c r="G232" s="177"/>
      <c r="H232" s="177"/>
      <c r="I232" s="177"/>
      <c r="J232" s="177"/>
      <c r="K232" s="224">
        <v>4570000</v>
      </c>
      <c r="L232" s="224">
        <v>5070000</v>
      </c>
      <c r="M232" s="225">
        <v>0.10940919037199125</v>
      </c>
      <c r="N232" s="60">
        <v>20</v>
      </c>
      <c r="O232" s="61">
        <f t="shared" si="29"/>
        <v>6084000</v>
      </c>
      <c r="P232" s="141">
        <v>6070000</v>
      </c>
      <c r="Q232" s="84">
        <f t="shared" si="30"/>
        <v>0.19723865877712032</v>
      </c>
      <c r="R232" s="119">
        <v>25</v>
      </c>
      <c r="S232" s="121">
        <f t="shared" si="20"/>
        <v>7587500</v>
      </c>
      <c r="T232" s="100">
        <v>7570000</v>
      </c>
      <c r="U232" s="137">
        <f t="shared" si="26"/>
        <v>0.24711696869851729</v>
      </c>
      <c r="W232" s="176" t="str">
        <f t="shared" si="27"/>
        <v>12</v>
      </c>
      <c r="X232" s="176" t="str">
        <f t="shared" ref="X232:X295" si="31">LEFT(C232,3)</f>
        <v>832</v>
      </c>
      <c r="Y232" s="144">
        <v>20000000</v>
      </c>
      <c r="Z232" s="553">
        <f t="shared" si="28"/>
        <v>1.6359143327841845</v>
      </c>
      <c r="AA232" s="219"/>
      <c r="AB232" s="285"/>
      <c r="AC232" s="285"/>
      <c r="AD232" s="208"/>
      <c r="AE232" s="577" t="s">
        <v>734</v>
      </c>
      <c r="AF232" s="573"/>
      <c r="AG232" s="681" t="s">
        <v>828</v>
      </c>
      <c r="AH232" s="677">
        <v>0</v>
      </c>
      <c r="AI232" s="574" t="s">
        <v>787</v>
      </c>
      <c r="AJ232" s="670" t="s">
        <v>826</v>
      </c>
      <c r="AK232" s="670" t="s">
        <v>826</v>
      </c>
      <c r="AL232" s="662" t="s">
        <v>826</v>
      </c>
      <c r="AM232" s="662" t="s">
        <v>826</v>
      </c>
      <c r="AN232" s="662" t="s">
        <v>840</v>
      </c>
      <c r="AO232" s="662" t="s">
        <v>826</v>
      </c>
      <c r="AP232" s="575"/>
    </row>
    <row r="233" spans="1:42" s="375" customFormat="1" ht="18.75" hidden="1" customHeight="1" thickBot="1" x14ac:dyDescent="0.25">
      <c r="A233" s="361"/>
      <c r="B233" s="362" t="s">
        <v>168</v>
      </c>
      <c r="C233" s="363">
        <v>83213</v>
      </c>
      <c r="D233" s="364">
        <v>-1</v>
      </c>
      <c r="E233" s="365"/>
      <c r="F233" s="365"/>
      <c r="G233" s="365"/>
      <c r="H233" s="365"/>
      <c r="I233" s="365"/>
      <c r="J233" s="365"/>
      <c r="K233" s="366">
        <v>6870000</v>
      </c>
      <c r="L233" s="366">
        <v>7570000</v>
      </c>
      <c r="M233" s="367">
        <v>0.10189228529839883</v>
      </c>
      <c r="N233" s="368">
        <v>30</v>
      </c>
      <c r="O233" s="360">
        <f t="shared" si="29"/>
        <v>9841000</v>
      </c>
      <c r="P233" s="360">
        <v>9870000</v>
      </c>
      <c r="Q233" s="369">
        <f t="shared" si="30"/>
        <v>0.3038309114927345</v>
      </c>
      <c r="R233" s="363">
        <v>25</v>
      </c>
      <c r="S233" s="360">
        <f t="shared" si="20"/>
        <v>12337500</v>
      </c>
      <c r="T233" s="360">
        <v>12370000</v>
      </c>
      <c r="U233" s="370">
        <f t="shared" ref="U233:U296" si="32">(T233-P233)/P233</f>
        <v>0.25329280648429586</v>
      </c>
      <c r="V233" s="371" t="s">
        <v>613</v>
      </c>
      <c r="W233" s="371" t="str">
        <f t="shared" si="27"/>
        <v>13</v>
      </c>
      <c r="X233" s="371" t="str">
        <f t="shared" si="31"/>
        <v>832</v>
      </c>
      <c r="Y233" s="372">
        <v>3700</v>
      </c>
      <c r="Z233" s="553">
        <f t="shared" si="28"/>
        <v>-0.99970010131712261</v>
      </c>
      <c r="AA233" s="372"/>
      <c r="AB233" s="440"/>
      <c r="AC233" s="440"/>
      <c r="AD233" s="388"/>
      <c r="AE233" s="548"/>
      <c r="AF233" s="542"/>
      <c r="AG233" s="682"/>
      <c r="AH233" s="678"/>
      <c r="AI233" s="541"/>
      <c r="AJ233" s="671"/>
      <c r="AK233" s="671"/>
      <c r="AL233" s="663"/>
      <c r="AM233" s="663"/>
      <c r="AN233" s="663"/>
      <c r="AO233" s="663"/>
      <c r="AP233" s="560"/>
    </row>
    <row r="234" spans="1:42" ht="18.75" thickBot="1" x14ac:dyDescent="0.25">
      <c r="A234" s="202"/>
      <c r="B234" s="195" t="s">
        <v>169</v>
      </c>
      <c r="C234" s="119">
        <v>83241</v>
      </c>
      <c r="D234" s="125">
        <v>-1</v>
      </c>
      <c r="E234" s="177"/>
      <c r="F234" s="177"/>
      <c r="G234" s="177"/>
      <c r="H234" s="177"/>
      <c r="I234" s="177"/>
      <c r="J234" s="177"/>
      <c r="K234" s="224">
        <v>9870000</v>
      </c>
      <c r="L234" s="224">
        <v>11870000</v>
      </c>
      <c r="M234" s="225">
        <v>0.20263424518743667</v>
      </c>
      <c r="N234" s="60">
        <v>40</v>
      </c>
      <c r="O234" s="61">
        <f t="shared" si="29"/>
        <v>16618000</v>
      </c>
      <c r="P234" s="141">
        <v>16670000</v>
      </c>
      <c r="Q234" s="84">
        <f t="shared" si="30"/>
        <v>0.40438079191238419</v>
      </c>
      <c r="R234" s="119">
        <v>25</v>
      </c>
      <c r="S234" s="121">
        <f t="shared" si="20"/>
        <v>20837500</v>
      </c>
      <c r="T234" s="100">
        <v>20870000</v>
      </c>
      <c r="U234" s="137">
        <f t="shared" si="32"/>
        <v>0.25194961007798439</v>
      </c>
      <c r="W234" s="176" t="str">
        <f t="shared" si="27"/>
        <v>41</v>
      </c>
      <c r="X234" s="176" t="str">
        <f t="shared" si="31"/>
        <v>832</v>
      </c>
      <c r="Y234" s="144">
        <v>50000000</v>
      </c>
      <c r="Z234" s="553">
        <f t="shared" si="28"/>
        <v>1.3995200959808038</v>
      </c>
      <c r="AA234" s="219"/>
      <c r="AB234" s="285"/>
      <c r="AC234" s="285">
        <v>300</v>
      </c>
      <c r="AD234" s="208"/>
      <c r="AE234" s="548" t="s">
        <v>775</v>
      </c>
      <c r="AF234" s="542"/>
      <c r="AG234" s="682"/>
      <c r="AH234" s="678"/>
      <c r="AI234" s="684" t="s">
        <v>763</v>
      </c>
      <c r="AJ234" s="671"/>
      <c r="AK234" s="671"/>
      <c r="AL234" s="663"/>
      <c r="AM234" s="663"/>
      <c r="AN234" s="663"/>
      <c r="AO234" s="663"/>
      <c r="AP234" s="560"/>
    </row>
    <row r="235" spans="1:42" ht="18.75" thickBot="1" x14ac:dyDescent="0.25">
      <c r="A235" s="202"/>
      <c r="B235" s="209" t="s">
        <v>170</v>
      </c>
      <c r="C235" s="181">
        <v>83244</v>
      </c>
      <c r="D235" s="196">
        <v>-1</v>
      </c>
      <c r="E235" s="183"/>
      <c r="F235" s="183"/>
      <c r="G235" s="183"/>
      <c r="H235" s="183"/>
      <c r="I235" s="183"/>
      <c r="J235" s="183"/>
      <c r="K235" s="230">
        <v>20700000</v>
      </c>
      <c r="L235" s="230">
        <v>24870000</v>
      </c>
      <c r="M235" s="231">
        <v>0.20144927536231885</v>
      </c>
      <c r="N235" s="184">
        <v>25</v>
      </c>
      <c r="O235" s="185">
        <f t="shared" si="29"/>
        <v>31087500</v>
      </c>
      <c r="P235" s="186">
        <v>30870000</v>
      </c>
      <c r="Q235" s="187">
        <f t="shared" si="30"/>
        <v>0.24125452352231605</v>
      </c>
      <c r="R235" s="181">
        <v>25</v>
      </c>
      <c r="S235" s="188">
        <f t="shared" si="20"/>
        <v>38587500</v>
      </c>
      <c r="T235" s="189">
        <v>38570000</v>
      </c>
      <c r="U235" s="190">
        <f t="shared" si="32"/>
        <v>0.24943310657596371</v>
      </c>
      <c r="V235" s="191"/>
      <c r="W235" s="191" t="str">
        <f t="shared" si="27"/>
        <v>44</v>
      </c>
      <c r="X235" s="191" t="str">
        <f t="shared" si="31"/>
        <v>832</v>
      </c>
      <c r="Y235" s="347">
        <v>90000000</v>
      </c>
      <c r="Z235" s="553">
        <f t="shared" si="28"/>
        <v>1.3323615160349853</v>
      </c>
      <c r="AA235" s="220"/>
      <c r="AB235" s="286"/>
      <c r="AC235" s="286">
        <v>400</v>
      </c>
      <c r="AD235" s="210"/>
      <c r="AE235" s="566" t="s">
        <v>817</v>
      </c>
      <c r="AF235" s="567"/>
      <c r="AG235" s="700"/>
      <c r="AH235" s="701"/>
      <c r="AI235" s="700"/>
      <c r="AJ235" s="673"/>
      <c r="AK235" s="673"/>
      <c r="AL235" s="665"/>
      <c r="AM235" s="665"/>
      <c r="AN235" s="665"/>
      <c r="AO235" s="665"/>
      <c r="AP235" s="572"/>
    </row>
    <row r="236" spans="1:42" ht="18.75" thickBot="1" x14ac:dyDescent="0.25">
      <c r="A236" s="202"/>
      <c r="B236" s="203" t="s">
        <v>666</v>
      </c>
      <c r="C236" s="164">
        <v>83311</v>
      </c>
      <c r="D236" s="194">
        <v>-1</v>
      </c>
      <c r="E236" s="167"/>
      <c r="F236" s="167"/>
      <c r="G236" s="167"/>
      <c r="H236" s="167"/>
      <c r="I236" s="167"/>
      <c r="J236" s="167"/>
      <c r="K236" s="228">
        <v>3170000</v>
      </c>
      <c r="L236" s="228">
        <v>3170000</v>
      </c>
      <c r="M236" s="229">
        <v>0</v>
      </c>
      <c r="N236" s="168">
        <v>10</v>
      </c>
      <c r="O236" s="169">
        <f t="shared" si="29"/>
        <v>3487000</v>
      </c>
      <c r="P236" s="170">
        <v>3470000</v>
      </c>
      <c r="Q236" s="171">
        <f t="shared" si="30"/>
        <v>9.4637223974763401E-2</v>
      </c>
      <c r="R236" s="164">
        <v>25</v>
      </c>
      <c r="S236" s="172">
        <f t="shared" si="20"/>
        <v>4337500</v>
      </c>
      <c r="T236" s="173">
        <v>4370000</v>
      </c>
      <c r="U236" s="174">
        <f t="shared" si="32"/>
        <v>0.25936599423631124</v>
      </c>
      <c r="V236" s="165"/>
      <c r="W236" s="165" t="str">
        <f t="shared" si="27"/>
        <v>11</v>
      </c>
      <c r="X236" s="165" t="str">
        <f t="shared" si="31"/>
        <v>833</v>
      </c>
      <c r="Y236" s="218">
        <v>9000000</v>
      </c>
      <c r="Z236" s="553">
        <f t="shared" si="28"/>
        <v>1.0749279538904899</v>
      </c>
      <c r="AA236" s="221"/>
      <c r="AB236" s="287"/>
      <c r="AC236" s="287">
        <v>150</v>
      </c>
      <c r="AD236" s="212"/>
      <c r="AE236" s="577" t="s">
        <v>734</v>
      </c>
      <c r="AF236" s="573"/>
      <c r="AG236" s="681" t="s">
        <v>828</v>
      </c>
      <c r="AH236" s="677">
        <v>0</v>
      </c>
      <c r="AI236" s="681" t="s">
        <v>763</v>
      </c>
      <c r="AJ236" s="670" t="s">
        <v>826</v>
      </c>
      <c r="AK236" s="670" t="s">
        <v>826</v>
      </c>
      <c r="AL236" s="662" t="s">
        <v>826</v>
      </c>
      <c r="AM236" s="662" t="s">
        <v>826</v>
      </c>
      <c r="AN236" s="662" t="s">
        <v>826</v>
      </c>
      <c r="AO236" s="662" t="s">
        <v>826</v>
      </c>
      <c r="AP236" s="575"/>
    </row>
    <row r="237" spans="1:42" s="375" customFormat="1" ht="18.75" hidden="1" customHeight="1" thickBot="1" x14ac:dyDescent="0.25">
      <c r="A237" s="361"/>
      <c r="B237" s="362" t="s">
        <v>172</v>
      </c>
      <c r="C237" s="363">
        <v>83312</v>
      </c>
      <c r="D237" s="364">
        <v>-1</v>
      </c>
      <c r="E237" s="365"/>
      <c r="F237" s="365"/>
      <c r="G237" s="365"/>
      <c r="H237" s="365"/>
      <c r="I237" s="365"/>
      <c r="J237" s="365"/>
      <c r="K237" s="366">
        <v>4570000</v>
      </c>
      <c r="L237" s="366">
        <v>5070000</v>
      </c>
      <c r="M237" s="367">
        <v>0.10940919037199125</v>
      </c>
      <c r="N237" s="368">
        <v>20</v>
      </c>
      <c r="O237" s="360">
        <f t="shared" si="29"/>
        <v>6084000</v>
      </c>
      <c r="P237" s="360">
        <v>6070000</v>
      </c>
      <c r="Q237" s="369">
        <f t="shared" si="30"/>
        <v>0.19723865877712032</v>
      </c>
      <c r="R237" s="363">
        <v>25</v>
      </c>
      <c r="S237" s="360">
        <f t="shared" si="20"/>
        <v>7587500</v>
      </c>
      <c r="T237" s="360">
        <v>7570000</v>
      </c>
      <c r="U237" s="370">
        <f t="shared" si="32"/>
        <v>0.24711696869851729</v>
      </c>
      <c r="V237" s="371" t="s">
        <v>613</v>
      </c>
      <c r="W237" s="371" t="str">
        <f t="shared" si="27"/>
        <v>12</v>
      </c>
      <c r="X237" s="371" t="str">
        <f t="shared" si="31"/>
        <v>833</v>
      </c>
      <c r="Y237" s="372">
        <v>2100</v>
      </c>
      <c r="Z237" s="553">
        <f t="shared" si="28"/>
        <v>-0.99972322899505761</v>
      </c>
      <c r="AA237" s="372"/>
      <c r="AB237" s="440"/>
      <c r="AC237" s="440"/>
      <c r="AD237" s="388" t="s">
        <v>654</v>
      </c>
      <c r="AE237" s="578"/>
      <c r="AF237" s="579"/>
      <c r="AG237" s="682"/>
      <c r="AH237" s="678"/>
      <c r="AI237" s="682"/>
      <c r="AJ237" s="671"/>
      <c r="AK237" s="671"/>
      <c r="AL237" s="663"/>
      <c r="AM237" s="663"/>
      <c r="AN237" s="663"/>
      <c r="AO237" s="663"/>
      <c r="AP237" s="560"/>
    </row>
    <row r="238" spans="1:42" ht="18.75" thickBot="1" x14ac:dyDescent="0.25">
      <c r="A238" s="202"/>
      <c r="B238" s="195" t="s">
        <v>173</v>
      </c>
      <c r="C238" s="119">
        <v>83313</v>
      </c>
      <c r="D238" s="125">
        <v>-1</v>
      </c>
      <c r="E238" s="177"/>
      <c r="F238" s="177"/>
      <c r="G238" s="177"/>
      <c r="H238" s="177"/>
      <c r="I238" s="177"/>
      <c r="J238" s="177"/>
      <c r="K238" s="224">
        <v>6870000</v>
      </c>
      <c r="L238" s="224">
        <v>7570000</v>
      </c>
      <c r="M238" s="225">
        <v>0.10189228529839883</v>
      </c>
      <c r="N238" s="60">
        <v>30</v>
      </c>
      <c r="O238" s="61">
        <f t="shared" si="29"/>
        <v>9841000</v>
      </c>
      <c r="P238" s="141">
        <v>9870000</v>
      </c>
      <c r="Q238" s="84">
        <f t="shared" si="30"/>
        <v>0.3038309114927345</v>
      </c>
      <c r="R238" s="119">
        <v>25</v>
      </c>
      <c r="S238" s="121">
        <f t="shared" si="20"/>
        <v>12337500</v>
      </c>
      <c r="T238" s="100">
        <v>12370000</v>
      </c>
      <c r="U238" s="137">
        <f t="shared" si="32"/>
        <v>0.25329280648429586</v>
      </c>
      <c r="W238" s="176" t="str">
        <f t="shared" si="27"/>
        <v>13</v>
      </c>
      <c r="X238" s="176" t="str">
        <f t="shared" si="31"/>
        <v>833</v>
      </c>
      <c r="Y238" s="144">
        <v>25000000</v>
      </c>
      <c r="Z238" s="553">
        <f t="shared" si="28"/>
        <v>1.0263424518743667</v>
      </c>
      <c r="AA238" s="219"/>
      <c r="AB238" s="285"/>
      <c r="AC238" s="285"/>
      <c r="AD238" s="208"/>
      <c r="AE238" s="590" t="s">
        <v>775</v>
      </c>
      <c r="AF238" s="591"/>
      <c r="AG238" s="682"/>
      <c r="AH238" s="678"/>
      <c r="AI238" s="682"/>
      <c r="AJ238" s="671"/>
      <c r="AK238" s="671"/>
      <c r="AL238" s="663"/>
      <c r="AM238" s="663"/>
      <c r="AN238" s="663"/>
      <c r="AO238" s="663"/>
      <c r="AP238" s="560"/>
    </row>
    <row r="239" spans="1:42" ht="18.75" thickBot="1" x14ac:dyDescent="0.25">
      <c r="A239" s="202"/>
      <c r="B239" s="195" t="s">
        <v>174</v>
      </c>
      <c r="C239" s="119">
        <v>83341</v>
      </c>
      <c r="D239" s="125">
        <v>-1</v>
      </c>
      <c r="E239" s="177"/>
      <c r="F239" s="177"/>
      <c r="G239" s="177"/>
      <c r="H239" s="177"/>
      <c r="I239" s="177"/>
      <c r="J239" s="177"/>
      <c r="K239" s="224">
        <v>9870000</v>
      </c>
      <c r="L239" s="224">
        <v>11870000</v>
      </c>
      <c r="M239" s="225">
        <v>0.20263424518743667</v>
      </c>
      <c r="N239" s="60">
        <v>40</v>
      </c>
      <c r="O239" s="61">
        <f t="shared" si="29"/>
        <v>16618000</v>
      </c>
      <c r="P239" s="141">
        <v>16670000</v>
      </c>
      <c r="Q239" s="84">
        <f t="shared" si="30"/>
        <v>0.40438079191238419</v>
      </c>
      <c r="R239" s="119">
        <v>25</v>
      </c>
      <c r="S239" s="121">
        <f t="shared" si="20"/>
        <v>20837500</v>
      </c>
      <c r="T239" s="100">
        <v>20870000</v>
      </c>
      <c r="U239" s="137">
        <f t="shared" si="32"/>
        <v>0.25194961007798439</v>
      </c>
      <c r="W239" s="176" t="str">
        <f t="shared" si="27"/>
        <v>41</v>
      </c>
      <c r="X239" s="176" t="str">
        <f t="shared" si="31"/>
        <v>833</v>
      </c>
      <c r="Y239" s="144">
        <v>60000000</v>
      </c>
      <c r="Z239" s="553">
        <f t="shared" si="28"/>
        <v>1.8794241151769646</v>
      </c>
      <c r="AA239" s="219"/>
      <c r="AB239" s="285"/>
      <c r="AC239" s="285"/>
      <c r="AD239" s="208"/>
      <c r="AE239" s="590" t="s">
        <v>817</v>
      </c>
      <c r="AF239" s="592"/>
      <c r="AG239" s="682"/>
      <c r="AH239" s="678"/>
      <c r="AI239" s="682"/>
      <c r="AJ239" s="671"/>
      <c r="AK239" s="671"/>
      <c r="AL239" s="663"/>
      <c r="AM239" s="663"/>
      <c r="AN239" s="663"/>
      <c r="AO239" s="663"/>
      <c r="AP239" s="560"/>
    </row>
    <row r="240" spans="1:42" ht="18.75" thickBot="1" x14ac:dyDescent="0.25">
      <c r="A240" s="202"/>
      <c r="B240" s="209" t="s">
        <v>175</v>
      </c>
      <c r="C240" s="181">
        <v>83344</v>
      </c>
      <c r="D240" s="196">
        <v>-1</v>
      </c>
      <c r="E240" s="183"/>
      <c r="F240" s="183"/>
      <c r="G240" s="183"/>
      <c r="H240" s="183"/>
      <c r="I240" s="183"/>
      <c r="J240" s="183"/>
      <c r="K240" s="230">
        <v>20700000</v>
      </c>
      <c r="L240" s="230">
        <v>24870000</v>
      </c>
      <c r="M240" s="231">
        <v>0.20144927536231885</v>
      </c>
      <c r="N240" s="184">
        <v>25</v>
      </c>
      <c r="O240" s="185">
        <f t="shared" si="29"/>
        <v>31087500</v>
      </c>
      <c r="P240" s="186">
        <v>30870000</v>
      </c>
      <c r="Q240" s="187">
        <f t="shared" si="30"/>
        <v>0.24125452352231605</v>
      </c>
      <c r="R240" s="181">
        <v>25</v>
      </c>
      <c r="S240" s="188">
        <f t="shared" si="20"/>
        <v>38587500</v>
      </c>
      <c r="T240" s="189">
        <v>38570000</v>
      </c>
      <c r="U240" s="190">
        <f t="shared" si="32"/>
        <v>0.24943310657596371</v>
      </c>
      <c r="V240" s="191"/>
      <c r="W240" s="191" t="str">
        <f t="shared" si="27"/>
        <v>44</v>
      </c>
      <c r="X240" s="191" t="str">
        <f t="shared" si="31"/>
        <v>833</v>
      </c>
      <c r="Y240" s="347">
        <v>90000000</v>
      </c>
      <c r="Z240" s="553">
        <f t="shared" si="28"/>
        <v>1.3323615160349853</v>
      </c>
      <c r="AA240" s="220"/>
      <c r="AB240" s="286"/>
      <c r="AC240" s="286">
        <v>300</v>
      </c>
      <c r="AD240" s="210"/>
      <c r="AE240" s="594" t="s">
        <v>817</v>
      </c>
      <c r="AF240" s="592"/>
      <c r="AG240" s="683"/>
      <c r="AH240" s="679"/>
      <c r="AI240" s="683"/>
      <c r="AJ240" s="672"/>
      <c r="AK240" s="672"/>
      <c r="AL240" s="664"/>
      <c r="AM240" s="664"/>
      <c r="AN240" s="664"/>
      <c r="AO240" s="664"/>
      <c r="AP240" s="560"/>
    </row>
    <row r="241" spans="1:42" s="375" customFormat="1" ht="18.75" hidden="1" thickBot="1" x14ac:dyDescent="0.25">
      <c r="A241" s="361"/>
      <c r="B241" s="402" t="s">
        <v>637</v>
      </c>
      <c r="C241" s="376">
        <v>83411</v>
      </c>
      <c r="D241" s="403">
        <v>-1</v>
      </c>
      <c r="E241" s="378"/>
      <c r="F241" s="378"/>
      <c r="G241" s="378"/>
      <c r="H241" s="378"/>
      <c r="I241" s="378"/>
      <c r="J241" s="378"/>
      <c r="K241" s="379">
        <v>3170000</v>
      </c>
      <c r="L241" s="379">
        <v>3170000</v>
      </c>
      <c r="M241" s="380">
        <v>0</v>
      </c>
      <c r="N241" s="381">
        <v>10</v>
      </c>
      <c r="O241" s="382">
        <f t="shared" si="29"/>
        <v>3487000</v>
      </c>
      <c r="P241" s="382">
        <v>3470000</v>
      </c>
      <c r="Q241" s="383">
        <f t="shared" si="30"/>
        <v>9.4637223974763401E-2</v>
      </c>
      <c r="R241" s="376">
        <v>25</v>
      </c>
      <c r="S241" s="382">
        <f t="shared" si="20"/>
        <v>4337500</v>
      </c>
      <c r="T241" s="382">
        <v>4370000</v>
      </c>
      <c r="U241" s="384">
        <f t="shared" si="32"/>
        <v>0.25936599423631124</v>
      </c>
      <c r="V241" s="377" t="s">
        <v>613</v>
      </c>
      <c r="W241" s="377" t="str">
        <f t="shared" si="27"/>
        <v>11</v>
      </c>
      <c r="X241" s="377" t="str">
        <f t="shared" si="31"/>
        <v>834</v>
      </c>
      <c r="Y241" s="350">
        <v>1200</v>
      </c>
      <c r="Z241" s="553">
        <f t="shared" si="28"/>
        <v>-0.99972334293948129</v>
      </c>
      <c r="AA241" s="385"/>
      <c r="AB241" s="386"/>
      <c r="AC241" s="386"/>
      <c r="AD241" s="387"/>
      <c r="AE241" s="595"/>
      <c r="AF241" s="593"/>
      <c r="AG241" s="568"/>
      <c r="AH241" s="569"/>
      <c r="AI241" s="568"/>
      <c r="AJ241" s="570"/>
      <c r="AK241" s="570"/>
      <c r="AL241" s="571"/>
      <c r="AM241" s="571"/>
      <c r="AN241" s="571"/>
      <c r="AO241" s="571"/>
      <c r="AP241" s="572"/>
    </row>
    <row r="242" spans="1:42" ht="18.75" thickBot="1" x14ac:dyDescent="0.25">
      <c r="A242" s="202"/>
      <c r="B242" s="195" t="s">
        <v>639</v>
      </c>
      <c r="C242" s="119">
        <v>83412</v>
      </c>
      <c r="D242" s="125">
        <v>-1</v>
      </c>
      <c r="E242" s="177"/>
      <c r="F242" s="177"/>
      <c r="G242" s="177"/>
      <c r="H242" s="177"/>
      <c r="I242" s="177"/>
      <c r="J242" s="177"/>
      <c r="K242" s="224">
        <v>4570000</v>
      </c>
      <c r="L242" s="224">
        <v>5070000</v>
      </c>
      <c r="M242" s="225">
        <v>0.10940919037199125</v>
      </c>
      <c r="N242" s="60">
        <v>20</v>
      </c>
      <c r="O242" s="61">
        <f t="shared" si="29"/>
        <v>6084000</v>
      </c>
      <c r="P242" s="141">
        <v>6070000</v>
      </c>
      <c r="Q242" s="84">
        <f t="shared" si="30"/>
        <v>0.19723865877712032</v>
      </c>
      <c r="R242" s="119">
        <v>25</v>
      </c>
      <c r="S242" s="121">
        <f t="shared" si="20"/>
        <v>7587500</v>
      </c>
      <c r="T242" s="100">
        <v>7570000</v>
      </c>
      <c r="U242" s="137">
        <f t="shared" si="32"/>
        <v>0.24711696869851729</v>
      </c>
      <c r="W242" s="176" t="str">
        <f t="shared" si="27"/>
        <v>12</v>
      </c>
      <c r="X242" s="176" t="str">
        <f t="shared" si="31"/>
        <v>834</v>
      </c>
      <c r="Y242" s="144">
        <v>30000000</v>
      </c>
      <c r="Z242" s="553">
        <f t="shared" si="28"/>
        <v>2.9538714991762767</v>
      </c>
      <c r="AA242" s="143"/>
      <c r="AB242" s="283"/>
      <c r="AC242" s="283">
        <v>350</v>
      </c>
      <c r="AD242" s="208"/>
      <c r="AE242" s="596" t="s">
        <v>734</v>
      </c>
      <c r="AF242" s="597"/>
      <c r="AG242" s="681" t="s">
        <v>827</v>
      </c>
      <c r="AH242" s="677">
        <v>0</v>
      </c>
      <c r="AI242" s="681" t="s">
        <v>826</v>
      </c>
      <c r="AJ242" s="670" t="s">
        <v>826</v>
      </c>
      <c r="AK242" s="670" t="s">
        <v>826</v>
      </c>
      <c r="AL242" s="662" t="s">
        <v>826</v>
      </c>
      <c r="AM242" s="662" t="s">
        <v>826</v>
      </c>
      <c r="AN242" s="662" t="s">
        <v>840</v>
      </c>
      <c r="AO242" s="662" t="s">
        <v>826</v>
      </c>
      <c r="AP242" s="580"/>
    </row>
    <row r="243" spans="1:42" ht="18.75" thickBot="1" x14ac:dyDescent="0.25">
      <c r="A243" s="202"/>
      <c r="B243" s="195" t="s">
        <v>178</v>
      </c>
      <c r="C243" s="119">
        <v>83413</v>
      </c>
      <c r="D243" s="125">
        <v>-1</v>
      </c>
      <c r="E243" s="177"/>
      <c r="F243" s="177"/>
      <c r="G243" s="177"/>
      <c r="H243" s="177"/>
      <c r="I243" s="177"/>
      <c r="J243" s="177"/>
      <c r="K243" s="224">
        <v>6870000</v>
      </c>
      <c r="L243" s="224">
        <v>7570000</v>
      </c>
      <c r="M243" s="225">
        <v>0.10189228529839883</v>
      </c>
      <c r="N243" s="60">
        <v>30</v>
      </c>
      <c r="O243" s="61">
        <f t="shared" si="29"/>
        <v>9841000</v>
      </c>
      <c r="P243" s="141">
        <v>9870000</v>
      </c>
      <c r="Q243" s="84">
        <f t="shared" si="30"/>
        <v>0.3038309114927345</v>
      </c>
      <c r="R243" s="119">
        <v>25</v>
      </c>
      <c r="S243" s="121">
        <f t="shared" si="20"/>
        <v>12337500</v>
      </c>
      <c r="T243" s="100">
        <v>12370000</v>
      </c>
      <c r="U243" s="137">
        <f t="shared" si="32"/>
        <v>0.25329280648429586</v>
      </c>
      <c r="W243" s="176" t="str">
        <f t="shared" si="27"/>
        <v>13</v>
      </c>
      <c r="X243" s="176" t="str">
        <f t="shared" si="31"/>
        <v>834</v>
      </c>
      <c r="Y243" s="144">
        <v>60000000</v>
      </c>
      <c r="Z243" s="553">
        <f t="shared" si="28"/>
        <v>3.86322188449848</v>
      </c>
      <c r="AA243" s="143"/>
      <c r="AB243" s="283"/>
      <c r="AC243" s="283"/>
      <c r="AD243" s="208"/>
      <c r="AE243" s="589" t="s">
        <v>775</v>
      </c>
      <c r="AF243" s="542"/>
      <c r="AG243" s="682"/>
      <c r="AH243" s="678"/>
      <c r="AI243" s="682"/>
      <c r="AJ243" s="671"/>
      <c r="AK243" s="671"/>
      <c r="AL243" s="663"/>
      <c r="AM243" s="663"/>
      <c r="AN243" s="663"/>
      <c r="AO243" s="663"/>
      <c r="AP243" s="560"/>
    </row>
    <row r="244" spans="1:42" ht="18.75" thickBot="1" x14ac:dyDescent="0.25">
      <c r="A244" s="202"/>
      <c r="B244" s="195" t="s">
        <v>179</v>
      </c>
      <c r="C244" s="119">
        <v>83441</v>
      </c>
      <c r="D244" s="125">
        <v>-1</v>
      </c>
      <c r="E244" s="177"/>
      <c r="F244" s="177"/>
      <c r="G244" s="177"/>
      <c r="H244" s="177"/>
      <c r="I244" s="177"/>
      <c r="J244" s="177"/>
      <c r="K244" s="224">
        <v>9870000</v>
      </c>
      <c r="L244" s="224">
        <v>11870000</v>
      </c>
      <c r="M244" s="225">
        <v>0.20263424518743667</v>
      </c>
      <c r="N244" s="60">
        <v>40</v>
      </c>
      <c r="O244" s="61">
        <f t="shared" si="29"/>
        <v>16618000</v>
      </c>
      <c r="P244" s="141">
        <v>16670000</v>
      </c>
      <c r="Q244" s="84">
        <f t="shared" si="30"/>
        <v>0.40438079191238419</v>
      </c>
      <c r="R244" s="119">
        <v>25</v>
      </c>
      <c r="S244" s="121">
        <f t="shared" si="20"/>
        <v>20837500</v>
      </c>
      <c r="T244" s="100">
        <v>20870000</v>
      </c>
      <c r="U244" s="137">
        <f t="shared" si="32"/>
        <v>0.25194961007798439</v>
      </c>
      <c r="W244" s="176" t="str">
        <f t="shared" si="27"/>
        <v>41</v>
      </c>
      <c r="X244" s="176" t="str">
        <f t="shared" si="31"/>
        <v>834</v>
      </c>
      <c r="Y244" s="144">
        <v>120000000</v>
      </c>
      <c r="Z244" s="553">
        <f t="shared" si="28"/>
        <v>4.7588482303539292</v>
      </c>
      <c r="AA244" s="143"/>
      <c r="AB244" s="283"/>
      <c r="AC244" s="283">
        <v>400</v>
      </c>
      <c r="AD244" s="208"/>
      <c r="AE244" s="589" t="s">
        <v>817</v>
      </c>
      <c r="AF244" s="542"/>
      <c r="AG244" s="682"/>
      <c r="AH244" s="678"/>
      <c r="AI244" s="682"/>
      <c r="AJ244" s="671"/>
      <c r="AK244" s="671"/>
      <c r="AL244" s="663"/>
      <c r="AM244" s="663"/>
      <c r="AN244" s="663"/>
      <c r="AO244" s="663"/>
      <c r="AP244" s="560"/>
    </row>
    <row r="245" spans="1:42" ht="18.75" thickBot="1" x14ac:dyDescent="0.25">
      <c r="A245" s="202"/>
      <c r="B245" s="209" t="s">
        <v>180</v>
      </c>
      <c r="C245" s="181">
        <v>83444</v>
      </c>
      <c r="D245" s="196">
        <v>-1</v>
      </c>
      <c r="E245" s="183"/>
      <c r="F245" s="183"/>
      <c r="G245" s="183"/>
      <c r="H245" s="183"/>
      <c r="I245" s="183"/>
      <c r="J245" s="183"/>
      <c r="K245" s="230">
        <v>20700000</v>
      </c>
      <c r="L245" s="230">
        <v>24870000</v>
      </c>
      <c r="M245" s="231">
        <v>0.20144927536231885</v>
      </c>
      <c r="N245" s="184">
        <v>25</v>
      </c>
      <c r="O245" s="185">
        <f t="shared" si="29"/>
        <v>31087500</v>
      </c>
      <c r="P245" s="186">
        <v>30870000</v>
      </c>
      <c r="Q245" s="187">
        <f t="shared" si="30"/>
        <v>0.24125452352231605</v>
      </c>
      <c r="R245" s="181">
        <v>25</v>
      </c>
      <c r="S245" s="188">
        <f t="shared" si="20"/>
        <v>38587500</v>
      </c>
      <c r="T245" s="189">
        <v>38570000</v>
      </c>
      <c r="U245" s="190">
        <f t="shared" si="32"/>
        <v>0.24943310657596371</v>
      </c>
      <c r="V245" s="191"/>
      <c r="W245" s="191" t="str">
        <f t="shared" si="27"/>
        <v>44</v>
      </c>
      <c r="X245" s="191" t="str">
        <f t="shared" si="31"/>
        <v>834</v>
      </c>
      <c r="Y245" s="347">
        <v>180000000</v>
      </c>
      <c r="Z245" s="553">
        <f t="shared" si="28"/>
        <v>3.6647230320699706</v>
      </c>
      <c r="AA245" s="201"/>
      <c r="AB245" s="284"/>
      <c r="AC245" s="284">
        <v>600</v>
      </c>
      <c r="AD245" s="210"/>
      <c r="AE245" s="589" t="s">
        <v>817</v>
      </c>
      <c r="AF245" s="542"/>
      <c r="AG245" s="683"/>
      <c r="AH245" s="679"/>
      <c r="AI245" s="683"/>
      <c r="AJ245" s="672"/>
      <c r="AK245" s="672"/>
      <c r="AL245" s="664"/>
      <c r="AM245" s="664"/>
      <c r="AN245" s="664"/>
      <c r="AO245" s="664"/>
      <c r="AP245" s="560"/>
    </row>
    <row r="246" spans="1:42" s="375" customFormat="1" ht="18.75" hidden="1" thickBot="1" x14ac:dyDescent="0.25">
      <c r="A246" s="361"/>
      <c r="B246" s="402" t="s">
        <v>615</v>
      </c>
      <c r="C246" s="376">
        <v>83611</v>
      </c>
      <c r="D246" s="403">
        <v>-1</v>
      </c>
      <c r="E246" s="378"/>
      <c r="F246" s="378"/>
      <c r="G246" s="378"/>
      <c r="H246" s="378"/>
      <c r="I246" s="378"/>
      <c r="J246" s="378"/>
      <c r="K246" s="379">
        <v>3170000</v>
      </c>
      <c r="L246" s="379">
        <v>3170000</v>
      </c>
      <c r="M246" s="380">
        <v>0</v>
      </c>
      <c r="N246" s="381">
        <v>10</v>
      </c>
      <c r="O246" s="382">
        <f t="shared" si="29"/>
        <v>3487000</v>
      </c>
      <c r="P246" s="382">
        <v>3470000</v>
      </c>
      <c r="Q246" s="383">
        <f t="shared" si="30"/>
        <v>9.4637223974763401E-2</v>
      </c>
      <c r="R246" s="376">
        <v>25</v>
      </c>
      <c r="S246" s="382">
        <f t="shared" si="20"/>
        <v>4337500</v>
      </c>
      <c r="T246" s="382">
        <v>4370000</v>
      </c>
      <c r="U246" s="384">
        <f t="shared" si="32"/>
        <v>0.25936599423631124</v>
      </c>
      <c r="V246" s="377" t="s">
        <v>613</v>
      </c>
      <c r="W246" s="377" t="str">
        <f t="shared" si="27"/>
        <v>11</v>
      </c>
      <c r="X246" s="377" t="str">
        <f t="shared" si="31"/>
        <v>836</v>
      </c>
      <c r="Y246" s="350">
        <v>2500</v>
      </c>
      <c r="Z246" s="553">
        <f t="shared" si="28"/>
        <v>-0.9994236311239193</v>
      </c>
      <c r="AA246" s="385"/>
      <c r="AB246" s="386"/>
      <c r="AC246" s="386"/>
      <c r="AD246" s="387"/>
      <c r="AE246" s="561"/>
      <c r="AF246" s="567"/>
      <c r="AG246" s="568"/>
      <c r="AH246" s="569"/>
      <c r="AI246" s="568"/>
      <c r="AJ246" s="570"/>
      <c r="AK246" s="570"/>
      <c r="AL246" s="571"/>
      <c r="AM246" s="571"/>
      <c r="AN246" s="571"/>
      <c r="AO246" s="571"/>
      <c r="AP246" s="572"/>
    </row>
    <row r="247" spans="1:42" ht="18.75" thickBot="1" x14ac:dyDescent="0.25">
      <c r="A247" s="202"/>
      <c r="B247" s="195" t="s">
        <v>638</v>
      </c>
      <c r="C247" s="119">
        <v>83612</v>
      </c>
      <c r="D247" s="125">
        <v>-1</v>
      </c>
      <c r="E247" s="177"/>
      <c r="F247" s="177"/>
      <c r="G247" s="177"/>
      <c r="H247" s="177"/>
      <c r="I247" s="177"/>
      <c r="J247" s="177"/>
      <c r="K247" s="224">
        <v>4570000</v>
      </c>
      <c r="L247" s="224">
        <v>5070000</v>
      </c>
      <c r="M247" s="225">
        <v>0.10940919037199125</v>
      </c>
      <c r="N247" s="60">
        <v>20</v>
      </c>
      <c r="O247" s="61">
        <f t="shared" si="29"/>
        <v>6084000</v>
      </c>
      <c r="P247" s="141">
        <v>6070000</v>
      </c>
      <c r="Q247" s="84">
        <f t="shared" si="30"/>
        <v>0.19723865877712032</v>
      </c>
      <c r="R247" s="119">
        <v>25</v>
      </c>
      <c r="S247" s="121">
        <f t="shared" si="20"/>
        <v>7587500</v>
      </c>
      <c r="T247" s="100">
        <v>7570000</v>
      </c>
      <c r="U247" s="137">
        <f t="shared" si="32"/>
        <v>0.24711696869851729</v>
      </c>
      <c r="W247" s="176" t="str">
        <f t="shared" si="27"/>
        <v>12</v>
      </c>
      <c r="X247" s="176" t="str">
        <f t="shared" si="31"/>
        <v>836</v>
      </c>
      <c r="Y247" s="144">
        <v>30000000</v>
      </c>
      <c r="Z247" s="553">
        <f t="shared" si="28"/>
        <v>2.9538714991762767</v>
      </c>
      <c r="AA247" s="143"/>
      <c r="AB247" s="283"/>
      <c r="AC247" s="283"/>
      <c r="AD247" s="208"/>
      <c r="AE247" s="577" t="s">
        <v>734</v>
      </c>
      <c r="AF247" s="573"/>
      <c r="AG247" s="681" t="s">
        <v>828</v>
      </c>
      <c r="AH247" s="677" t="s">
        <v>744</v>
      </c>
      <c r="AI247" s="681" t="s">
        <v>763</v>
      </c>
      <c r="AJ247" s="670" t="s">
        <v>826</v>
      </c>
      <c r="AK247" s="670" t="s">
        <v>826</v>
      </c>
      <c r="AL247" s="662" t="s">
        <v>826</v>
      </c>
      <c r="AM247" s="662" t="s">
        <v>826</v>
      </c>
      <c r="AN247" s="662" t="s">
        <v>840</v>
      </c>
      <c r="AO247" s="662" t="s">
        <v>826</v>
      </c>
      <c r="AP247" s="575"/>
    </row>
    <row r="248" spans="1:42" ht="18.75" thickBot="1" x14ac:dyDescent="0.25">
      <c r="A248" s="202"/>
      <c r="B248" s="195" t="s">
        <v>616</v>
      </c>
      <c r="C248" s="119">
        <v>83613</v>
      </c>
      <c r="D248" s="125">
        <v>-1</v>
      </c>
      <c r="E248" s="177"/>
      <c r="F248" s="177"/>
      <c r="G248" s="177"/>
      <c r="H248" s="177"/>
      <c r="I248" s="177"/>
      <c r="J248" s="177"/>
      <c r="K248" s="224">
        <v>6870000</v>
      </c>
      <c r="L248" s="224">
        <v>7570000</v>
      </c>
      <c r="M248" s="225">
        <v>0.10189228529839883</v>
      </c>
      <c r="N248" s="60">
        <v>30</v>
      </c>
      <c r="O248" s="61">
        <f t="shared" si="29"/>
        <v>9841000</v>
      </c>
      <c r="P248" s="141">
        <v>9870000</v>
      </c>
      <c r="Q248" s="84">
        <f t="shared" si="30"/>
        <v>0.3038309114927345</v>
      </c>
      <c r="R248" s="119">
        <v>25</v>
      </c>
      <c r="S248" s="121">
        <f t="shared" si="20"/>
        <v>12337500</v>
      </c>
      <c r="T248" s="100">
        <v>12370000</v>
      </c>
      <c r="U248" s="137">
        <f t="shared" si="32"/>
        <v>0.25329280648429586</v>
      </c>
      <c r="W248" s="176" t="str">
        <f t="shared" si="27"/>
        <v>13</v>
      </c>
      <c r="X248" s="176" t="str">
        <f t="shared" si="31"/>
        <v>836</v>
      </c>
      <c r="Y248" s="144">
        <v>60000000</v>
      </c>
      <c r="Z248" s="553">
        <f t="shared" si="28"/>
        <v>3.86322188449848</v>
      </c>
      <c r="AA248" s="143"/>
      <c r="AB248" s="283"/>
      <c r="AC248" s="283"/>
      <c r="AD248" s="208"/>
      <c r="AE248" s="548" t="s">
        <v>775</v>
      </c>
      <c r="AF248" s="542"/>
      <c r="AG248" s="682"/>
      <c r="AH248" s="678"/>
      <c r="AI248" s="682"/>
      <c r="AJ248" s="671"/>
      <c r="AK248" s="671"/>
      <c r="AL248" s="663"/>
      <c r="AM248" s="663"/>
      <c r="AN248" s="663"/>
      <c r="AO248" s="663"/>
      <c r="AP248" s="560"/>
    </row>
    <row r="249" spans="1:42" ht="18.75" thickBot="1" x14ac:dyDescent="0.25">
      <c r="A249" s="202"/>
      <c r="B249" s="195" t="s">
        <v>617</v>
      </c>
      <c r="C249" s="119">
        <v>83641</v>
      </c>
      <c r="D249" s="125">
        <v>-1</v>
      </c>
      <c r="E249" s="177"/>
      <c r="F249" s="177"/>
      <c r="G249" s="177"/>
      <c r="H249" s="177"/>
      <c r="I249" s="177"/>
      <c r="J249" s="177"/>
      <c r="K249" s="224">
        <v>9870000</v>
      </c>
      <c r="L249" s="224">
        <v>11870000</v>
      </c>
      <c r="M249" s="225">
        <v>0.20263424518743667</v>
      </c>
      <c r="N249" s="60">
        <v>40</v>
      </c>
      <c r="O249" s="61">
        <f t="shared" si="29"/>
        <v>16618000</v>
      </c>
      <c r="P249" s="141">
        <v>16670000</v>
      </c>
      <c r="Q249" s="84">
        <f t="shared" si="30"/>
        <v>0.40438079191238419</v>
      </c>
      <c r="R249" s="119">
        <v>25</v>
      </c>
      <c r="S249" s="121">
        <f t="shared" si="20"/>
        <v>20837500</v>
      </c>
      <c r="T249" s="100">
        <v>20870000</v>
      </c>
      <c r="U249" s="137">
        <f t="shared" si="32"/>
        <v>0.25194961007798439</v>
      </c>
      <c r="W249" s="176" t="str">
        <f t="shared" si="27"/>
        <v>41</v>
      </c>
      <c r="X249" s="176" t="str">
        <f t="shared" si="31"/>
        <v>836</v>
      </c>
      <c r="Y249" s="144">
        <v>80000000</v>
      </c>
      <c r="Z249" s="553">
        <f t="shared" si="28"/>
        <v>2.8392321535692862</v>
      </c>
      <c r="AA249" s="143"/>
      <c r="AB249" s="283"/>
      <c r="AC249" s="283"/>
      <c r="AD249" s="208"/>
      <c r="AE249" s="548" t="s">
        <v>817</v>
      </c>
      <c r="AF249" s="542"/>
      <c r="AG249" s="682"/>
      <c r="AH249" s="678"/>
      <c r="AI249" s="682"/>
      <c r="AJ249" s="671"/>
      <c r="AK249" s="671"/>
      <c r="AL249" s="663"/>
      <c r="AM249" s="663"/>
      <c r="AN249" s="663"/>
      <c r="AO249" s="663"/>
      <c r="AP249" s="560"/>
    </row>
    <row r="250" spans="1:42" ht="18.75" thickBot="1" x14ac:dyDescent="0.25">
      <c r="A250" s="202"/>
      <c r="B250" s="209" t="s">
        <v>618</v>
      </c>
      <c r="C250" s="181">
        <v>83644</v>
      </c>
      <c r="D250" s="196">
        <v>-1</v>
      </c>
      <c r="E250" s="183"/>
      <c r="F250" s="183"/>
      <c r="G250" s="183"/>
      <c r="H250" s="183"/>
      <c r="I250" s="183"/>
      <c r="J250" s="183"/>
      <c r="K250" s="230">
        <v>20700000</v>
      </c>
      <c r="L250" s="230">
        <v>24870000</v>
      </c>
      <c r="M250" s="231">
        <v>0.20144927536231885</v>
      </c>
      <c r="N250" s="184">
        <v>25</v>
      </c>
      <c r="O250" s="185">
        <f t="shared" si="29"/>
        <v>31087500</v>
      </c>
      <c r="P250" s="186">
        <v>30870000</v>
      </c>
      <c r="Q250" s="187">
        <f t="shared" si="30"/>
        <v>0.24125452352231605</v>
      </c>
      <c r="R250" s="181">
        <v>25</v>
      </c>
      <c r="S250" s="188">
        <f t="shared" si="20"/>
        <v>38587500</v>
      </c>
      <c r="T250" s="189">
        <v>38570000</v>
      </c>
      <c r="U250" s="190">
        <f t="shared" si="32"/>
        <v>0.24943310657596371</v>
      </c>
      <c r="V250" s="191"/>
      <c r="W250" s="191" t="str">
        <f t="shared" si="27"/>
        <v>44</v>
      </c>
      <c r="X250" s="191" t="str">
        <f t="shared" si="31"/>
        <v>836</v>
      </c>
      <c r="Y250" s="347">
        <v>100000000</v>
      </c>
      <c r="Z250" s="553">
        <f t="shared" si="28"/>
        <v>1.5915127955944282</v>
      </c>
      <c r="AA250" s="201"/>
      <c r="AB250" s="284"/>
      <c r="AC250" s="284">
        <v>300</v>
      </c>
      <c r="AD250" s="210"/>
      <c r="AE250" s="548" t="s">
        <v>817</v>
      </c>
      <c r="AF250" s="542"/>
      <c r="AG250" s="683"/>
      <c r="AH250" s="679"/>
      <c r="AI250" s="683"/>
      <c r="AJ250" s="672"/>
      <c r="AK250" s="672"/>
      <c r="AL250" s="664"/>
      <c r="AM250" s="664"/>
      <c r="AN250" s="664"/>
      <c r="AO250" s="664"/>
      <c r="AP250" s="560"/>
    </row>
    <row r="251" spans="1:42" s="375" customFormat="1" ht="18.75" hidden="1" thickBot="1" x14ac:dyDescent="0.25">
      <c r="A251" s="361"/>
      <c r="B251" s="405" t="s">
        <v>191</v>
      </c>
      <c r="C251" s="406">
        <v>83711</v>
      </c>
      <c r="D251" s="407">
        <v>-1</v>
      </c>
      <c r="E251" s="408"/>
      <c r="F251" s="408"/>
      <c r="G251" s="408"/>
      <c r="H251" s="408"/>
      <c r="I251" s="408"/>
      <c r="J251" s="408"/>
      <c r="K251" s="409">
        <v>3170000</v>
      </c>
      <c r="L251" s="409">
        <v>3170000</v>
      </c>
      <c r="M251" s="410">
        <v>0</v>
      </c>
      <c r="N251" s="405">
        <v>10</v>
      </c>
      <c r="O251" s="411">
        <f t="shared" si="29"/>
        <v>3487000</v>
      </c>
      <c r="P251" s="411">
        <v>3470000</v>
      </c>
      <c r="Q251" s="412">
        <f t="shared" si="30"/>
        <v>9.4637223974763401E-2</v>
      </c>
      <c r="R251" s="406">
        <v>25</v>
      </c>
      <c r="S251" s="411">
        <f t="shared" si="20"/>
        <v>4337500</v>
      </c>
      <c r="T251" s="411">
        <v>4370000</v>
      </c>
      <c r="U251" s="413">
        <f t="shared" si="32"/>
        <v>0.25936599423631124</v>
      </c>
      <c r="V251" s="375" t="s">
        <v>613</v>
      </c>
      <c r="W251" s="375" t="str">
        <f t="shared" si="27"/>
        <v>11</v>
      </c>
      <c r="X251" s="375" t="str">
        <f t="shared" si="31"/>
        <v>837</v>
      </c>
      <c r="Y251" s="414">
        <v>2500</v>
      </c>
      <c r="Z251" s="553">
        <f t="shared" si="28"/>
        <v>-0.9994236311239193</v>
      </c>
      <c r="AA251" s="415"/>
      <c r="AB251" s="374"/>
      <c r="AC251" s="374"/>
      <c r="AD251" s="430"/>
      <c r="AE251" s="548"/>
      <c r="AF251" s="542"/>
      <c r="AG251" s="541"/>
      <c r="AH251" s="551"/>
      <c r="AI251" s="541"/>
      <c r="AJ251" s="557"/>
      <c r="AK251" s="557"/>
      <c r="AL251" s="558"/>
      <c r="AM251" s="558"/>
      <c r="AN251" s="558"/>
      <c r="AO251" s="558"/>
      <c r="AP251" s="560"/>
    </row>
    <row r="252" spans="1:42" s="375" customFormat="1" ht="18.75" hidden="1" thickBot="1" x14ac:dyDescent="0.25">
      <c r="A252" s="361"/>
      <c r="B252" s="368" t="s">
        <v>192</v>
      </c>
      <c r="C252" s="363">
        <v>83712</v>
      </c>
      <c r="D252" s="364">
        <v>-1</v>
      </c>
      <c r="E252" s="408"/>
      <c r="F252" s="408"/>
      <c r="G252" s="408"/>
      <c r="H252" s="408"/>
      <c r="I252" s="408"/>
      <c r="J252" s="408"/>
      <c r="K252" s="366">
        <v>4570000</v>
      </c>
      <c r="L252" s="366">
        <v>5070000</v>
      </c>
      <c r="M252" s="367">
        <v>0.10940919037199125</v>
      </c>
      <c r="N252" s="368">
        <v>20</v>
      </c>
      <c r="O252" s="360">
        <f t="shared" si="29"/>
        <v>6084000</v>
      </c>
      <c r="P252" s="360">
        <v>6070000</v>
      </c>
      <c r="Q252" s="369">
        <f t="shared" si="30"/>
        <v>0.19723865877712032</v>
      </c>
      <c r="R252" s="363">
        <v>25</v>
      </c>
      <c r="S252" s="360">
        <f t="shared" si="20"/>
        <v>7587500</v>
      </c>
      <c r="T252" s="360">
        <v>7570000</v>
      </c>
      <c r="U252" s="370">
        <f t="shared" si="32"/>
        <v>0.24711696869851729</v>
      </c>
      <c r="V252" s="375" t="s">
        <v>613</v>
      </c>
      <c r="W252" s="375" t="str">
        <f t="shared" ref="W252:W315" si="33">RIGHT(C252:C252,2)</f>
        <v>12</v>
      </c>
      <c r="X252" s="375" t="str">
        <f t="shared" si="31"/>
        <v>837</v>
      </c>
      <c r="Y252" s="372">
        <v>3700</v>
      </c>
      <c r="Z252" s="553">
        <f t="shared" si="28"/>
        <v>-0.9995123558484349</v>
      </c>
      <c r="AA252" s="373"/>
      <c r="AB252" s="374"/>
      <c r="AC252" s="374"/>
      <c r="AD252" s="418"/>
      <c r="AE252" s="548"/>
      <c r="AF252" s="542"/>
      <c r="AG252" s="541"/>
      <c r="AH252" s="551"/>
      <c r="AI252" s="541"/>
      <c r="AJ252" s="557"/>
      <c r="AK252" s="557"/>
      <c r="AL252" s="558"/>
      <c r="AM252" s="558"/>
      <c r="AN252" s="558"/>
      <c r="AO252" s="558"/>
      <c r="AP252" s="560"/>
    </row>
    <row r="253" spans="1:42" s="375" customFormat="1" ht="18.75" hidden="1" thickBot="1" x14ac:dyDescent="0.25">
      <c r="A253" s="361"/>
      <c r="B253" s="368" t="s">
        <v>193</v>
      </c>
      <c r="C253" s="363">
        <v>83713</v>
      </c>
      <c r="D253" s="364">
        <v>-1</v>
      </c>
      <c r="E253" s="408"/>
      <c r="F253" s="408"/>
      <c r="G253" s="408"/>
      <c r="H253" s="408"/>
      <c r="I253" s="408"/>
      <c r="J253" s="408"/>
      <c r="K253" s="366">
        <v>6870000</v>
      </c>
      <c r="L253" s="366">
        <v>7570000</v>
      </c>
      <c r="M253" s="367">
        <v>0.10189228529839883</v>
      </c>
      <c r="N253" s="368">
        <v>30</v>
      </c>
      <c r="O253" s="360">
        <f t="shared" si="29"/>
        <v>9841000</v>
      </c>
      <c r="P253" s="360">
        <v>9870000</v>
      </c>
      <c r="Q253" s="369">
        <f t="shared" si="30"/>
        <v>0.3038309114927345</v>
      </c>
      <c r="R253" s="363">
        <v>25</v>
      </c>
      <c r="S253" s="360">
        <f t="shared" si="20"/>
        <v>12337500</v>
      </c>
      <c r="T253" s="360">
        <v>12370000</v>
      </c>
      <c r="U253" s="370">
        <f t="shared" si="32"/>
        <v>0.25329280648429586</v>
      </c>
      <c r="V253" s="375" t="s">
        <v>613</v>
      </c>
      <c r="W253" s="375" t="str">
        <f t="shared" si="33"/>
        <v>13</v>
      </c>
      <c r="X253" s="375" t="str">
        <f t="shared" si="31"/>
        <v>837</v>
      </c>
      <c r="Y253" s="372">
        <v>5700</v>
      </c>
      <c r="Z253" s="553">
        <f t="shared" si="28"/>
        <v>-0.99953799392097264</v>
      </c>
      <c r="AA253" s="373"/>
      <c r="AB253" s="374"/>
      <c r="AC253" s="374"/>
      <c r="AD253" s="418"/>
      <c r="AE253" s="548"/>
      <c r="AF253" s="542"/>
      <c r="AG253" s="541"/>
      <c r="AH253" s="551"/>
      <c r="AI253" s="541"/>
      <c r="AJ253" s="557"/>
      <c r="AK253" s="557"/>
      <c r="AL253" s="558"/>
      <c r="AM253" s="558"/>
      <c r="AN253" s="558"/>
      <c r="AO253" s="558"/>
      <c r="AP253" s="560"/>
    </row>
    <row r="254" spans="1:42" s="375" customFormat="1" ht="18.75" hidden="1" thickBot="1" x14ac:dyDescent="0.25">
      <c r="A254" s="361"/>
      <c r="B254" s="368" t="s">
        <v>194</v>
      </c>
      <c r="C254" s="363">
        <v>83741</v>
      </c>
      <c r="D254" s="364">
        <v>-1</v>
      </c>
      <c r="E254" s="408"/>
      <c r="F254" s="408"/>
      <c r="G254" s="408"/>
      <c r="H254" s="408"/>
      <c r="I254" s="408"/>
      <c r="J254" s="408"/>
      <c r="K254" s="366">
        <v>9870000</v>
      </c>
      <c r="L254" s="366">
        <v>11870000</v>
      </c>
      <c r="M254" s="367">
        <v>0.20263424518743667</v>
      </c>
      <c r="N254" s="368">
        <v>40</v>
      </c>
      <c r="O254" s="360">
        <f t="shared" si="29"/>
        <v>16618000</v>
      </c>
      <c r="P254" s="360">
        <v>16670000</v>
      </c>
      <c r="Q254" s="369">
        <f t="shared" si="30"/>
        <v>0.40438079191238419</v>
      </c>
      <c r="R254" s="363">
        <v>25</v>
      </c>
      <c r="S254" s="360">
        <f t="shared" ref="S254:S317" si="34">P254+(P254*R254/100)</f>
        <v>20837500</v>
      </c>
      <c r="T254" s="360">
        <v>20870000</v>
      </c>
      <c r="U254" s="370">
        <f t="shared" si="32"/>
        <v>0.25194961007798439</v>
      </c>
      <c r="V254" s="375" t="s">
        <v>613</v>
      </c>
      <c r="W254" s="375" t="str">
        <f t="shared" si="33"/>
        <v>41</v>
      </c>
      <c r="X254" s="375" t="str">
        <f t="shared" si="31"/>
        <v>837</v>
      </c>
      <c r="Y254" s="372">
        <v>9000</v>
      </c>
      <c r="Z254" s="553">
        <f t="shared" si="28"/>
        <v>-0.99956808638272343</v>
      </c>
      <c r="AA254" s="373"/>
      <c r="AB254" s="374"/>
      <c r="AC254" s="374"/>
      <c r="AD254" s="418"/>
      <c r="AE254" s="548"/>
      <c r="AF254" s="542"/>
      <c r="AG254" s="541"/>
      <c r="AH254" s="551"/>
      <c r="AI254" s="541"/>
      <c r="AJ254" s="557"/>
      <c r="AK254" s="557"/>
      <c r="AL254" s="558"/>
      <c r="AM254" s="558"/>
      <c r="AN254" s="558"/>
      <c r="AO254" s="558"/>
      <c r="AP254" s="560"/>
    </row>
    <row r="255" spans="1:42" s="375" customFormat="1" ht="18.75" hidden="1" thickBot="1" x14ac:dyDescent="0.25">
      <c r="A255" s="361"/>
      <c r="B255" s="419" t="s">
        <v>195</v>
      </c>
      <c r="C255" s="420">
        <v>83744</v>
      </c>
      <c r="D255" s="421">
        <v>-1</v>
      </c>
      <c r="E255" s="408"/>
      <c r="F255" s="408"/>
      <c r="G255" s="408"/>
      <c r="H255" s="408"/>
      <c r="I255" s="408"/>
      <c r="J255" s="408"/>
      <c r="K255" s="422">
        <v>20700000</v>
      </c>
      <c r="L255" s="422">
        <v>24870000</v>
      </c>
      <c r="M255" s="423">
        <v>0.20144927536231885</v>
      </c>
      <c r="N255" s="419">
        <v>25</v>
      </c>
      <c r="O255" s="424">
        <f t="shared" si="29"/>
        <v>31087500</v>
      </c>
      <c r="P255" s="424">
        <v>30870000</v>
      </c>
      <c r="Q255" s="425">
        <f t="shared" si="30"/>
        <v>0.24125452352231605</v>
      </c>
      <c r="R255" s="420">
        <v>25</v>
      </c>
      <c r="S255" s="424">
        <f t="shared" si="34"/>
        <v>38587500</v>
      </c>
      <c r="T255" s="424">
        <v>38570000</v>
      </c>
      <c r="U255" s="426">
        <f t="shared" si="32"/>
        <v>0.24943310657596371</v>
      </c>
      <c r="V255" s="375" t="s">
        <v>613</v>
      </c>
      <c r="W255" s="375" t="str">
        <f t="shared" si="33"/>
        <v>44</v>
      </c>
      <c r="X255" s="375" t="str">
        <f t="shared" si="31"/>
        <v>837</v>
      </c>
      <c r="Y255" s="427">
        <v>12000</v>
      </c>
      <c r="Z255" s="553">
        <f t="shared" si="28"/>
        <v>-0.99968901846452862</v>
      </c>
      <c r="AA255" s="428"/>
      <c r="AB255" s="374"/>
      <c r="AC255" s="374"/>
      <c r="AD255" s="429"/>
      <c r="AE255" s="548"/>
      <c r="AF255" s="542"/>
      <c r="AG255" s="541"/>
      <c r="AH255" s="551"/>
      <c r="AI255" s="541"/>
      <c r="AJ255" s="557"/>
      <c r="AK255" s="557"/>
      <c r="AL255" s="558"/>
      <c r="AM255" s="558"/>
      <c r="AN255" s="558"/>
      <c r="AO255" s="558"/>
      <c r="AP255" s="560"/>
    </row>
    <row r="256" spans="1:42" s="375" customFormat="1" ht="18.75" hidden="1" thickBot="1" x14ac:dyDescent="0.25">
      <c r="A256" s="361"/>
      <c r="B256" s="402" t="s">
        <v>211</v>
      </c>
      <c r="C256" s="376">
        <v>84111</v>
      </c>
      <c r="D256" s="403">
        <v>-1</v>
      </c>
      <c r="E256" s="378"/>
      <c r="F256" s="378"/>
      <c r="G256" s="378"/>
      <c r="H256" s="378"/>
      <c r="I256" s="378"/>
      <c r="J256" s="378"/>
      <c r="K256" s="379">
        <v>3170000</v>
      </c>
      <c r="L256" s="379">
        <v>3170000</v>
      </c>
      <c r="M256" s="380">
        <v>0</v>
      </c>
      <c r="N256" s="381">
        <v>10</v>
      </c>
      <c r="O256" s="382">
        <f t="shared" si="29"/>
        <v>3487000</v>
      </c>
      <c r="P256" s="382">
        <v>3470000</v>
      </c>
      <c r="Q256" s="383">
        <f t="shared" si="30"/>
        <v>9.4637223974763401E-2</v>
      </c>
      <c r="R256" s="376">
        <v>25</v>
      </c>
      <c r="S256" s="382">
        <f t="shared" si="34"/>
        <v>4337500</v>
      </c>
      <c r="T256" s="382">
        <v>4370000</v>
      </c>
      <c r="U256" s="384">
        <f t="shared" si="32"/>
        <v>0.25936599423631124</v>
      </c>
      <c r="V256" s="377" t="s">
        <v>613</v>
      </c>
      <c r="W256" s="377" t="str">
        <f t="shared" si="33"/>
        <v>11</v>
      </c>
      <c r="X256" s="377" t="str">
        <f t="shared" si="31"/>
        <v>841</v>
      </c>
      <c r="Y256" s="350">
        <v>1200</v>
      </c>
      <c r="Z256" s="553">
        <f t="shared" si="28"/>
        <v>-0.99972334293948129</v>
      </c>
      <c r="AA256" s="385"/>
      <c r="AB256" s="386"/>
      <c r="AC256" s="386"/>
      <c r="AD256" s="387"/>
      <c r="AE256" s="566"/>
      <c r="AF256" s="567"/>
      <c r="AG256" s="568"/>
      <c r="AH256" s="569"/>
      <c r="AI256" s="568"/>
      <c r="AJ256" s="570"/>
      <c r="AK256" s="570"/>
      <c r="AL256" s="571"/>
      <c r="AM256" s="571"/>
      <c r="AN256" s="571"/>
      <c r="AO256" s="571"/>
      <c r="AP256" s="572"/>
    </row>
    <row r="257" spans="1:42" ht="18.75" thickBot="1" x14ac:dyDescent="0.25">
      <c r="A257" s="202"/>
      <c r="B257" s="195" t="s">
        <v>667</v>
      </c>
      <c r="C257" s="119">
        <v>84112</v>
      </c>
      <c r="D257" s="125">
        <v>-1</v>
      </c>
      <c r="E257" s="177"/>
      <c r="F257" s="177"/>
      <c r="G257" s="177"/>
      <c r="H257" s="177"/>
      <c r="I257" s="177"/>
      <c r="J257" s="177"/>
      <c r="K257" s="224">
        <v>4570000</v>
      </c>
      <c r="L257" s="224">
        <v>5070000</v>
      </c>
      <c r="M257" s="225">
        <v>0.10940919037199125</v>
      </c>
      <c r="N257" s="60">
        <v>20</v>
      </c>
      <c r="O257" s="61">
        <f t="shared" si="29"/>
        <v>6084000</v>
      </c>
      <c r="P257" s="141">
        <v>6070000</v>
      </c>
      <c r="Q257" s="84">
        <f t="shared" si="30"/>
        <v>0.19723865877712032</v>
      </c>
      <c r="R257" s="119">
        <v>25</v>
      </c>
      <c r="S257" s="121">
        <f t="shared" si="34"/>
        <v>7587500</v>
      </c>
      <c r="T257" s="100">
        <v>7570000</v>
      </c>
      <c r="U257" s="137">
        <f t="shared" si="32"/>
        <v>0.24711696869851729</v>
      </c>
      <c r="W257" s="176" t="str">
        <f t="shared" si="33"/>
        <v>12</v>
      </c>
      <c r="X257" s="176" t="str">
        <f t="shared" si="31"/>
        <v>841</v>
      </c>
      <c r="Y257" s="144">
        <v>27000000</v>
      </c>
      <c r="Z257" s="553">
        <f t="shared" si="28"/>
        <v>2.5584843492586491</v>
      </c>
      <c r="AA257" s="143"/>
      <c r="AB257" s="283"/>
      <c r="AC257" s="283"/>
      <c r="AD257" s="208"/>
      <c r="AE257" s="577" t="s">
        <v>734</v>
      </c>
      <c r="AF257" s="573"/>
      <c r="AG257" s="681" t="s">
        <v>828</v>
      </c>
      <c r="AH257" s="677" t="s">
        <v>766</v>
      </c>
      <c r="AI257" s="681" t="s">
        <v>789</v>
      </c>
      <c r="AJ257" s="670">
        <v>50</v>
      </c>
      <c r="AK257" s="670">
        <v>80</v>
      </c>
      <c r="AL257" s="662">
        <v>100</v>
      </c>
      <c r="AM257" s="662" t="s">
        <v>826</v>
      </c>
      <c r="AN257" s="662" t="s">
        <v>826</v>
      </c>
      <c r="AO257" s="662" t="s">
        <v>826</v>
      </c>
      <c r="AP257" s="575" t="s">
        <v>855</v>
      </c>
    </row>
    <row r="258" spans="1:42" ht="18.75" thickBot="1" x14ac:dyDescent="0.25">
      <c r="A258" s="202"/>
      <c r="B258" s="195" t="s">
        <v>213</v>
      </c>
      <c r="C258" s="119">
        <v>84113</v>
      </c>
      <c r="D258" s="125">
        <v>-1</v>
      </c>
      <c r="E258" s="177"/>
      <c r="F258" s="177"/>
      <c r="G258" s="177"/>
      <c r="H258" s="177"/>
      <c r="I258" s="177"/>
      <c r="J258" s="177"/>
      <c r="K258" s="224">
        <v>6870000</v>
      </c>
      <c r="L258" s="224">
        <v>7570000</v>
      </c>
      <c r="M258" s="225">
        <v>0.10189228529839883</v>
      </c>
      <c r="N258" s="60">
        <v>30</v>
      </c>
      <c r="O258" s="61">
        <f t="shared" si="29"/>
        <v>9841000</v>
      </c>
      <c r="P258" s="141">
        <v>9870000</v>
      </c>
      <c r="Q258" s="84">
        <f t="shared" si="30"/>
        <v>0.3038309114927345</v>
      </c>
      <c r="R258" s="119">
        <v>25</v>
      </c>
      <c r="S258" s="121">
        <f t="shared" si="34"/>
        <v>12337500</v>
      </c>
      <c r="T258" s="100">
        <v>12370000</v>
      </c>
      <c r="U258" s="137">
        <f t="shared" si="32"/>
        <v>0.25329280648429586</v>
      </c>
      <c r="W258" s="176" t="str">
        <f t="shared" si="33"/>
        <v>13</v>
      </c>
      <c r="X258" s="176" t="str">
        <f t="shared" si="31"/>
        <v>841</v>
      </c>
      <c r="Y258" s="144">
        <v>50000000</v>
      </c>
      <c r="Z258" s="553">
        <f t="shared" si="28"/>
        <v>3.0526849037487334</v>
      </c>
      <c r="AA258" s="143"/>
      <c r="AB258" s="283"/>
      <c r="AC258" s="283"/>
      <c r="AD258" s="208"/>
      <c r="AE258" s="548" t="s">
        <v>775</v>
      </c>
      <c r="AF258" s="542"/>
      <c r="AG258" s="682"/>
      <c r="AH258" s="678"/>
      <c r="AI258" s="682"/>
      <c r="AJ258" s="671"/>
      <c r="AK258" s="671"/>
      <c r="AL258" s="663"/>
      <c r="AM258" s="663"/>
      <c r="AN258" s="663"/>
      <c r="AO258" s="663"/>
      <c r="AP258" s="560"/>
    </row>
    <row r="259" spans="1:42" ht="18.75" thickBot="1" x14ac:dyDescent="0.25">
      <c r="A259" s="202"/>
      <c r="B259" s="195" t="s">
        <v>214</v>
      </c>
      <c r="C259" s="119">
        <v>84141</v>
      </c>
      <c r="D259" s="125">
        <v>-1</v>
      </c>
      <c r="E259" s="177"/>
      <c r="F259" s="177"/>
      <c r="G259" s="177"/>
      <c r="H259" s="177"/>
      <c r="I259" s="177"/>
      <c r="J259" s="177"/>
      <c r="K259" s="224">
        <v>9870000</v>
      </c>
      <c r="L259" s="224">
        <v>11870000</v>
      </c>
      <c r="M259" s="225">
        <v>0.20263424518743667</v>
      </c>
      <c r="N259" s="60">
        <v>40</v>
      </c>
      <c r="O259" s="61">
        <f t="shared" si="29"/>
        <v>16618000</v>
      </c>
      <c r="P259" s="141">
        <v>16670000</v>
      </c>
      <c r="Q259" s="84">
        <f t="shared" si="30"/>
        <v>0.40438079191238419</v>
      </c>
      <c r="R259" s="119">
        <v>25</v>
      </c>
      <c r="S259" s="121">
        <f t="shared" si="34"/>
        <v>20837500</v>
      </c>
      <c r="T259" s="100">
        <v>20870000</v>
      </c>
      <c r="U259" s="137">
        <f t="shared" si="32"/>
        <v>0.25194961007798439</v>
      </c>
      <c r="W259" s="176" t="str">
        <f t="shared" si="33"/>
        <v>41</v>
      </c>
      <c r="X259" s="176" t="str">
        <f t="shared" si="31"/>
        <v>841</v>
      </c>
      <c r="Y259" s="144">
        <v>90000000</v>
      </c>
      <c r="Z259" s="553">
        <f t="shared" si="28"/>
        <v>3.3191361727654467</v>
      </c>
      <c r="AA259" s="143"/>
      <c r="AB259" s="283"/>
      <c r="AC259" s="283"/>
      <c r="AD259" s="208"/>
      <c r="AE259" s="548" t="s">
        <v>817</v>
      </c>
      <c r="AF259" s="542"/>
      <c r="AG259" s="682"/>
      <c r="AH259" s="678"/>
      <c r="AI259" s="682"/>
      <c r="AJ259" s="671"/>
      <c r="AK259" s="671"/>
      <c r="AL259" s="663"/>
      <c r="AM259" s="663"/>
      <c r="AN259" s="663"/>
      <c r="AO259" s="663"/>
      <c r="AP259" s="560"/>
    </row>
    <row r="260" spans="1:42" ht="18.75" thickBot="1" x14ac:dyDescent="0.25">
      <c r="A260" s="202"/>
      <c r="B260" s="209" t="s">
        <v>215</v>
      </c>
      <c r="C260" s="181">
        <v>84144</v>
      </c>
      <c r="D260" s="196">
        <v>-1</v>
      </c>
      <c r="E260" s="183"/>
      <c r="F260" s="183"/>
      <c r="G260" s="183"/>
      <c r="H260" s="183"/>
      <c r="I260" s="183"/>
      <c r="J260" s="183"/>
      <c r="K260" s="230">
        <v>20700000</v>
      </c>
      <c r="L260" s="230">
        <v>24870000</v>
      </c>
      <c r="M260" s="231">
        <v>0.20144927536231885</v>
      </c>
      <c r="N260" s="184">
        <v>25</v>
      </c>
      <c r="O260" s="185">
        <f t="shared" si="29"/>
        <v>31087500</v>
      </c>
      <c r="P260" s="186">
        <v>30870000</v>
      </c>
      <c r="Q260" s="187">
        <f t="shared" si="30"/>
        <v>0.24125452352231605</v>
      </c>
      <c r="R260" s="181">
        <v>25</v>
      </c>
      <c r="S260" s="188">
        <f t="shared" si="34"/>
        <v>38587500</v>
      </c>
      <c r="T260" s="189">
        <v>38570000</v>
      </c>
      <c r="U260" s="190">
        <f t="shared" si="32"/>
        <v>0.24943310657596371</v>
      </c>
      <c r="V260" s="191"/>
      <c r="W260" s="191" t="str">
        <f t="shared" si="33"/>
        <v>44</v>
      </c>
      <c r="X260" s="191" t="str">
        <f t="shared" si="31"/>
        <v>841</v>
      </c>
      <c r="Y260" s="347">
        <v>120000000</v>
      </c>
      <c r="Z260" s="553">
        <f t="shared" si="28"/>
        <v>2.1098153547133141</v>
      </c>
      <c r="AA260" s="201"/>
      <c r="AB260" s="284"/>
      <c r="AC260" s="284"/>
      <c r="AD260" s="210"/>
      <c r="AE260" s="548" t="s">
        <v>817</v>
      </c>
      <c r="AF260" s="542"/>
      <c r="AG260" s="683"/>
      <c r="AH260" s="679"/>
      <c r="AI260" s="683"/>
      <c r="AJ260" s="672"/>
      <c r="AK260" s="672"/>
      <c r="AL260" s="664"/>
      <c r="AM260" s="664"/>
      <c r="AN260" s="664"/>
      <c r="AO260" s="664"/>
      <c r="AP260" s="560"/>
    </row>
    <row r="261" spans="1:42" s="375" customFormat="1" ht="18.75" hidden="1" thickBot="1" x14ac:dyDescent="0.25">
      <c r="A261" s="361"/>
      <c r="B261" s="402" t="s">
        <v>216</v>
      </c>
      <c r="C261" s="376">
        <v>84211</v>
      </c>
      <c r="D261" s="403">
        <v>-1</v>
      </c>
      <c r="E261" s="378"/>
      <c r="F261" s="378"/>
      <c r="G261" s="378"/>
      <c r="H261" s="378"/>
      <c r="I261" s="378"/>
      <c r="J261" s="378"/>
      <c r="K261" s="379">
        <v>3170000</v>
      </c>
      <c r="L261" s="379">
        <v>3170000</v>
      </c>
      <c r="M261" s="380">
        <v>0</v>
      </c>
      <c r="N261" s="381">
        <v>10</v>
      </c>
      <c r="O261" s="382">
        <f t="shared" si="29"/>
        <v>3487000</v>
      </c>
      <c r="P261" s="382">
        <v>3470000</v>
      </c>
      <c r="Q261" s="383">
        <f t="shared" si="30"/>
        <v>9.4637223974763401E-2</v>
      </c>
      <c r="R261" s="376">
        <v>25</v>
      </c>
      <c r="S261" s="382">
        <f t="shared" si="34"/>
        <v>4337500</v>
      </c>
      <c r="T261" s="382">
        <v>4370000</v>
      </c>
      <c r="U261" s="384">
        <f t="shared" si="32"/>
        <v>0.25936599423631124</v>
      </c>
      <c r="V261" s="377" t="s">
        <v>613</v>
      </c>
      <c r="W261" s="377" t="str">
        <f t="shared" si="33"/>
        <v>11</v>
      </c>
      <c r="X261" s="377" t="str">
        <f t="shared" si="31"/>
        <v>842</v>
      </c>
      <c r="Y261" s="350">
        <v>1200</v>
      </c>
      <c r="Z261" s="553">
        <f t="shared" ref="Z261:Z324" si="35">(Y261-S261)/S261</f>
        <v>-0.99972334293948129</v>
      </c>
      <c r="AA261" s="385"/>
      <c r="AB261" s="386"/>
      <c r="AC261" s="386"/>
      <c r="AD261" s="387"/>
      <c r="AE261" s="566"/>
      <c r="AF261" s="567"/>
      <c r="AG261" s="568"/>
      <c r="AH261" s="569"/>
      <c r="AI261" s="568"/>
      <c r="AJ261" s="570"/>
      <c r="AK261" s="570"/>
      <c r="AL261" s="571"/>
      <c r="AM261" s="571"/>
      <c r="AN261" s="571"/>
      <c r="AO261" s="571"/>
      <c r="AP261" s="572"/>
    </row>
    <row r="262" spans="1:42" ht="18.75" thickBot="1" x14ac:dyDescent="0.25">
      <c r="A262" s="202"/>
      <c r="B262" s="195" t="s">
        <v>668</v>
      </c>
      <c r="C262" s="119">
        <v>84212</v>
      </c>
      <c r="D262" s="125">
        <v>-1</v>
      </c>
      <c r="E262" s="177"/>
      <c r="F262" s="177"/>
      <c r="G262" s="177"/>
      <c r="H262" s="177"/>
      <c r="I262" s="177"/>
      <c r="J262" s="177"/>
      <c r="K262" s="224">
        <v>4570000</v>
      </c>
      <c r="L262" s="224">
        <v>5070000</v>
      </c>
      <c r="M262" s="225">
        <v>0.10940919037199125</v>
      </c>
      <c r="N262" s="60">
        <v>20</v>
      </c>
      <c r="O262" s="61">
        <f t="shared" si="29"/>
        <v>6084000</v>
      </c>
      <c r="P262" s="141">
        <v>6070000</v>
      </c>
      <c r="Q262" s="84">
        <f t="shared" si="30"/>
        <v>0.19723865877712032</v>
      </c>
      <c r="R262" s="119">
        <v>25</v>
      </c>
      <c r="S262" s="121">
        <f t="shared" si="34"/>
        <v>7587500</v>
      </c>
      <c r="T262" s="100">
        <v>7570000</v>
      </c>
      <c r="U262" s="137">
        <f t="shared" si="32"/>
        <v>0.24711696869851729</v>
      </c>
      <c r="W262" s="176" t="str">
        <f t="shared" si="33"/>
        <v>12</v>
      </c>
      <c r="X262" s="176" t="str">
        <f t="shared" si="31"/>
        <v>842</v>
      </c>
      <c r="Y262" s="144">
        <v>57000000</v>
      </c>
      <c r="Z262" s="553">
        <f t="shared" si="35"/>
        <v>6.5123558484349262</v>
      </c>
      <c r="AA262" s="143"/>
      <c r="AB262" s="283"/>
      <c r="AC262" s="283"/>
      <c r="AD262" s="208"/>
      <c r="AE262" s="577" t="s">
        <v>734</v>
      </c>
      <c r="AF262" s="573"/>
      <c r="AG262" s="681" t="s">
        <v>827</v>
      </c>
      <c r="AH262" s="677" t="s">
        <v>740</v>
      </c>
      <c r="AI262" s="681" t="s">
        <v>763</v>
      </c>
      <c r="AJ262" s="670" t="s">
        <v>826</v>
      </c>
      <c r="AK262" s="670" t="s">
        <v>826</v>
      </c>
      <c r="AL262" s="662" t="s">
        <v>826</v>
      </c>
      <c r="AM262" s="662" t="s">
        <v>826</v>
      </c>
      <c r="AN262" s="662" t="s">
        <v>840</v>
      </c>
      <c r="AO262" s="662" t="s">
        <v>826</v>
      </c>
      <c r="AP262" s="666" t="s">
        <v>826</v>
      </c>
    </row>
    <row r="263" spans="1:42" s="375" customFormat="1" ht="18.75" hidden="1" customHeight="1" thickBot="1" x14ac:dyDescent="0.25">
      <c r="A263" s="361"/>
      <c r="B263" s="362" t="s">
        <v>218</v>
      </c>
      <c r="C263" s="363">
        <v>84213</v>
      </c>
      <c r="D263" s="364">
        <v>-1</v>
      </c>
      <c r="E263" s="365"/>
      <c r="F263" s="365"/>
      <c r="G263" s="365"/>
      <c r="H263" s="365"/>
      <c r="I263" s="365"/>
      <c r="J263" s="365"/>
      <c r="K263" s="366">
        <v>6870000</v>
      </c>
      <c r="L263" s="366">
        <v>7570000</v>
      </c>
      <c r="M263" s="367">
        <v>0.10189228529839883</v>
      </c>
      <c r="N263" s="368">
        <v>30</v>
      </c>
      <c r="O263" s="360">
        <f t="shared" si="29"/>
        <v>9841000</v>
      </c>
      <c r="P263" s="360">
        <v>9870000</v>
      </c>
      <c r="Q263" s="369">
        <f t="shared" si="30"/>
        <v>0.3038309114927345</v>
      </c>
      <c r="R263" s="363">
        <v>25</v>
      </c>
      <c r="S263" s="360">
        <f t="shared" si="34"/>
        <v>12337500</v>
      </c>
      <c r="T263" s="360">
        <v>12370000</v>
      </c>
      <c r="U263" s="370">
        <f t="shared" si="32"/>
        <v>0.25329280648429586</v>
      </c>
      <c r="V263" s="371" t="s">
        <v>613</v>
      </c>
      <c r="W263" s="371" t="str">
        <f t="shared" si="33"/>
        <v>13</v>
      </c>
      <c r="X263" s="371" t="str">
        <f t="shared" si="31"/>
        <v>842</v>
      </c>
      <c r="Y263" s="372">
        <v>5000</v>
      </c>
      <c r="Z263" s="553">
        <f t="shared" si="35"/>
        <v>-0.99959473150962508</v>
      </c>
      <c r="AA263" s="373"/>
      <c r="AB263" s="374"/>
      <c r="AC263" s="374"/>
      <c r="AD263" s="388"/>
      <c r="AE263" s="548"/>
      <c r="AF263" s="542"/>
      <c r="AG263" s="682"/>
      <c r="AH263" s="678"/>
      <c r="AI263" s="682"/>
      <c r="AJ263" s="671"/>
      <c r="AK263" s="671"/>
      <c r="AL263" s="663"/>
      <c r="AM263" s="663"/>
      <c r="AN263" s="663"/>
      <c r="AO263" s="663"/>
      <c r="AP263" s="667"/>
    </row>
    <row r="264" spans="1:42" ht="18.75" thickBot="1" x14ac:dyDescent="0.25">
      <c r="A264" s="202"/>
      <c r="B264" s="195" t="s">
        <v>219</v>
      </c>
      <c r="C264" s="119">
        <v>84241</v>
      </c>
      <c r="D264" s="125">
        <v>-1</v>
      </c>
      <c r="E264" s="177"/>
      <c r="F264" s="177"/>
      <c r="G264" s="177"/>
      <c r="H264" s="177"/>
      <c r="I264" s="177"/>
      <c r="J264" s="177"/>
      <c r="K264" s="224">
        <v>9870000</v>
      </c>
      <c r="L264" s="224">
        <v>11870000</v>
      </c>
      <c r="M264" s="225">
        <v>0.20263424518743667</v>
      </c>
      <c r="N264" s="60">
        <v>40</v>
      </c>
      <c r="O264" s="61">
        <f t="shared" si="29"/>
        <v>16618000</v>
      </c>
      <c r="P264" s="141">
        <v>16670000</v>
      </c>
      <c r="Q264" s="84">
        <f t="shared" si="30"/>
        <v>0.40438079191238419</v>
      </c>
      <c r="R264" s="119">
        <v>25</v>
      </c>
      <c r="S264" s="121">
        <f t="shared" si="34"/>
        <v>20837500</v>
      </c>
      <c r="T264" s="100">
        <v>20870000</v>
      </c>
      <c r="U264" s="137">
        <f t="shared" si="32"/>
        <v>0.25194961007798439</v>
      </c>
      <c r="W264" s="176" t="str">
        <f t="shared" si="33"/>
        <v>41</v>
      </c>
      <c r="X264" s="176" t="str">
        <f t="shared" si="31"/>
        <v>842</v>
      </c>
      <c r="Y264" s="144">
        <v>90000000</v>
      </c>
      <c r="Z264" s="553">
        <f t="shared" si="35"/>
        <v>3.3191361727654467</v>
      </c>
      <c r="AA264" s="143"/>
      <c r="AB264" s="283"/>
      <c r="AC264" s="283"/>
      <c r="AD264" s="208"/>
      <c r="AE264" s="548" t="s">
        <v>775</v>
      </c>
      <c r="AF264" s="542"/>
      <c r="AG264" s="682"/>
      <c r="AH264" s="678"/>
      <c r="AI264" s="682"/>
      <c r="AJ264" s="671"/>
      <c r="AK264" s="671"/>
      <c r="AL264" s="663"/>
      <c r="AM264" s="663"/>
      <c r="AN264" s="663"/>
      <c r="AO264" s="663"/>
      <c r="AP264" s="667"/>
    </row>
    <row r="265" spans="1:42" ht="18.75" thickBot="1" x14ac:dyDescent="0.25">
      <c r="A265" s="202"/>
      <c r="B265" s="209" t="s">
        <v>220</v>
      </c>
      <c r="C265" s="181">
        <v>84244</v>
      </c>
      <c r="D265" s="196">
        <v>-1</v>
      </c>
      <c r="E265" s="183"/>
      <c r="F265" s="183"/>
      <c r="G265" s="183"/>
      <c r="H265" s="183"/>
      <c r="I265" s="183"/>
      <c r="J265" s="183"/>
      <c r="K265" s="230">
        <v>20700000</v>
      </c>
      <c r="L265" s="230">
        <v>24870000</v>
      </c>
      <c r="M265" s="231">
        <v>0.20144927536231885</v>
      </c>
      <c r="N265" s="184">
        <v>25</v>
      </c>
      <c r="O265" s="185">
        <f t="shared" si="29"/>
        <v>31087500</v>
      </c>
      <c r="P265" s="186">
        <v>30870000</v>
      </c>
      <c r="Q265" s="187">
        <f t="shared" si="30"/>
        <v>0.24125452352231605</v>
      </c>
      <c r="R265" s="181">
        <v>25</v>
      </c>
      <c r="S265" s="188">
        <f t="shared" si="34"/>
        <v>38587500</v>
      </c>
      <c r="T265" s="189">
        <v>38570000</v>
      </c>
      <c r="U265" s="190">
        <f t="shared" si="32"/>
        <v>0.24943310657596371</v>
      </c>
      <c r="V265" s="191"/>
      <c r="W265" s="191" t="str">
        <f t="shared" si="33"/>
        <v>44</v>
      </c>
      <c r="X265" s="191" t="str">
        <f t="shared" si="31"/>
        <v>842</v>
      </c>
      <c r="Y265" s="347">
        <v>120000000</v>
      </c>
      <c r="Z265" s="553">
        <f t="shared" si="35"/>
        <v>2.1098153547133141</v>
      </c>
      <c r="AA265" s="201"/>
      <c r="AB265" s="284"/>
      <c r="AC265" s="284"/>
      <c r="AD265" s="210"/>
      <c r="AE265" s="548" t="s">
        <v>817</v>
      </c>
      <c r="AF265" s="542"/>
      <c r="AG265" s="683"/>
      <c r="AH265" s="679"/>
      <c r="AI265" s="683"/>
      <c r="AJ265" s="672"/>
      <c r="AK265" s="672"/>
      <c r="AL265" s="664"/>
      <c r="AM265" s="664"/>
      <c r="AN265" s="664"/>
      <c r="AO265" s="664"/>
      <c r="AP265" s="669"/>
    </row>
    <row r="266" spans="1:42" s="375" customFormat="1" ht="18.75" hidden="1" thickBot="1" x14ac:dyDescent="0.25">
      <c r="A266" s="361"/>
      <c r="B266" s="441" t="s">
        <v>619</v>
      </c>
      <c r="C266" s="442">
        <v>84311</v>
      </c>
      <c r="D266" s="443">
        <v>-1</v>
      </c>
      <c r="E266" s="378"/>
      <c r="F266" s="378"/>
      <c r="G266" s="378"/>
      <c r="H266" s="378"/>
      <c r="I266" s="378"/>
      <c r="J266" s="378"/>
      <c r="K266" s="444">
        <v>3170000</v>
      </c>
      <c r="L266" s="444">
        <v>3170000</v>
      </c>
      <c r="M266" s="445">
        <v>0</v>
      </c>
      <c r="N266" s="446">
        <v>10</v>
      </c>
      <c r="O266" s="447">
        <f t="shared" si="29"/>
        <v>3487000</v>
      </c>
      <c r="P266" s="447">
        <v>3470000</v>
      </c>
      <c r="Q266" s="448">
        <f t="shared" si="30"/>
        <v>9.4637223974763401E-2</v>
      </c>
      <c r="R266" s="442">
        <v>25</v>
      </c>
      <c r="S266" s="447">
        <f t="shared" si="34"/>
        <v>4337500</v>
      </c>
      <c r="T266" s="447">
        <v>4370000</v>
      </c>
      <c r="U266" s="449">
        <f t="shared" si="32"/>
        <v>0.25936599423631124</v>
      </c>
      <c r="V266" s="377" t="s">
        <v>613</v>
      </c>
      <c r="W266" s="377" t="str">
        <f t="shared" si="33"/>
        <v>11</v>
      </c>
      <c r="X266" s="377" t="str">
        <f t="shared" si="31"/>
        <v>843</v>
      </c>
      <c r="Y266" s="450">
        <v>1200</v>
      </c>
      <c r="Z266" s="553">
        <f t="shared" si="35"/>
        <v>-0.99972334293948129</v>
      </c>
      <c r="AA266" s="451"/>
      <c r="AB266" s="386"/>
      <c r="AC266" s="386"/>
      <c r="AD266" s="452"/>
      <c r="AE266" s="566"/>
      <c r="AF266" s="567"/>
      <c r="AG266" s="568"/>
      <c r="AH266" s="569"/>
      <c r="AI266" s="568"/>
      <c r="AJ266" s="570"/>
      <c r="AK266" s="570"/>
      <c r="AL266" s="571"/>
      <c r="AM266" s="571"/>
      <c r="AN266" s="571"/>
      <c r="AO266" s="571"/>
      <c r="AP266" s="572"/>
    </row>
    <row r="267" spans="1:42" ht="18.75" thickBot="1" x14ac:dyDescent="0.25">
      <c r="A267" s="202"/>
      <c r="B267" s="203" t="s">
        <v>633</v>
      </c>
      <c r="C267" s="164">
        <v>84312</v>
      </c>
      <c r="D267" s="199">
        <v>-1</v>
      </c>
      <c r="E267" s="166"/>
      <c r="F267" s="166"/>
      <c r="G267" s="166"/>
      <c r="H267" s="166"/>
      <c r="I267" s="166"/>
      <c r="J267" s="166"/>
      <c r="K267" s="228">
        <v>4570000</v>
      </c>
      <c r="L267" s="228">
        <v>5070000</v>
      </c>
      <c r="M267" s="229">
        <v>0.10940919037199125</v>
      </c>
      <c r="N267" s="168">
        <v>20</v>
      </c>
      <c r="O267" s="169">
        <f t="shared" si="29"/>
        <v>6084000</v>
      </c>
      <c r="P267" s="170">
        <v>6070000</v>
      </c>
      <c r="Q267" s="171">
        <f t="shared" si="30"/>
        <v>0.19723865877712032</v>
      </c>
      <c r="R267" s="164">
        <v>25</v>
      </c>
      <c r="S267" s="172">
        <f t="shared" si="34"/>
        <v>7587500</v>
      </c>
      <c r="T267" s="173">
        <v>7570000</v>
      </c>
      <c r="U267" s="174">
        <f t="shared" si="32"/>
        <v>0.24711696869851729</v>
      </c>
      <c r="V267" s="165"/>
      <c r="W267" s="165" t="str">
        <f t="shared" si="33"/>
        <v>12</v>
      </c>
      <c r="X267" s="165" t="str">
        <f t="shared" si="31"/>
        <v>843</v>
      </c>
      <c r="Y267" s="218">
        <v>20000000</v>
      </c>
      <c r="Z267" s="553">
        <f t="shared" si="35"/>
        <v>1.6359143327841845</v>
      </c>
      <c r="AA267" s="200"/>
      <c r="AB267" s="282"/>
      <c r="AC267" s="282"/>
      <c r="AD267" s="212"/>
      <c r="AE267" s="577" t="s">
        <v>734</v>
      </c>
      <c r="AF267" s="573"/>
      <c r="AG267" s="681" t="s">
        <v>827</v>
      </c>
      <c r="AH267" s="677">
        <v>0</v>
      </c>
      <c r="AI267" s="681" t="s">
        <v>790</v>
      </c>
      <c r="AJ267" s="670" t="s">
        <v>826</v>
      </c>
      <c r="AK267" s="670" t="s">
        <v>826</v>
      </c>
      <c r="AL267" s="662" t="s">
        <v>826</v>
      </c>
      <c r="AM267" s="662" t="s">
        <v>826</v>
      </c>
      <c r="AN267" s="662" t="s">
        <v>826</v>
      </c>
      <c r="AO267" s="662" t="s">
        <v>826</v>
      </c>
      <c r="AP267" s="666" t="s">
        <v>826</v>
      </c>
    </row>
    <row r="268" spans="1:42" s="375" customFormat="1" ht="18.75" hidden="1" customHeight="1" thickBot="1" x14ac:dyDescent="0.25">
      <c r="A268" s="361"/>
      <c r="B268" s="362" t="s">
        <v>633</v>
      </c>
      <c r="C268" s="363">
        <v>84313</v>
      </c>
      <c r="D268" s="364">
        <v>-1</v>
      </c>
      <c r="E268" s="365"/>
      <c r="F268" s="365"/>
      <c r="G268" s="365"/>
      <c r="H268" s="365"/>
      <c r="I268" s="365"/>
      <c r="J268" s="365"/>
      <c r="K268" s="366">
        <v>6870000</v>
      </c>
      <c r="L268" s="366">
        <v>7570000</v>
      </c>
      <c r="M268" s="367">
        <v>0.10189228529839883</v>
      </c>
      <c r="N268" s="368">
        <v>30</v>
      </c>
      <c r="O268" s="360">
        <f t="shared" si="29"/>
        <v>9841000</v>
      </c>
      <c r="P268" s="360">
        <v>9870000</v>
      </c>
      <c r="Q268" s="369">
        <f t="shared" si="30"/>
        <v>0.3038309114927345</v>
      </c>
      <c r="R268" s="363">
        <v>25</v>
      </c>
      <c r="S268" s="360">
        <f t="shared" si="34"/>
        <v>12337500</v>
      </c>
      <c r="T268" s="360">
        <v>12370000</v>
      </c>
      <c r="U268" s="370">
        <f t="shared" si="32"/>
        <v>0.25329280648429586</v>
      </c>
      <c r="V268" s="371" t="s">
        <v>613</v>
      </c>
      <c r="W268" s="371" t="str">
        <f t="shared" si="33"/>
        <v>13</v>
      </c>
      <c r="X268" s="371" t="str">
        <f t="shared" si="31"/>
        <v>843</v>
      </c>
      <c r="Y268" s="372">
        <v>5000</v>
      </c>
      <c r="Z268" s="553">
        <f t="shared" si="35"/>
        <v>-0.99959473150962508</v>
      </c>
      <c r="AA268" s="373"/>
      <c r="AB268" s="374"/>
      <c r="AC268" s="374"/>
      <c r="AD268" s="388"/>
      <c r="AE268" s="548"/>
      <c r="AF268" s="542"/>
      <c r="AG268" s="682"/>
      <c r="AH268" s="678"/>
      <c r="AI268" s="682"/>
      <c r="AJ268" s="671"/>
      <c r="AK268" s="671"/>
      <c r="AL268" s="663"/>
      <c r="AM268" s="663"/>
      <c r="AN268" s="663"/>
      <c r="AO268" s="663"/>
      <c r="AP268" s="667"/>
    </row>
    <row r="269" spans="1:42" s="375" customFormat="1" ht="18.75" hidden="1" customHeight="1" thickBot="1" x14ac:dyDescent="0.25">
      <c r="A269" s="361"/>
      <c r="B269" s="362" t="s">
        <v>224</v>
      </c>
      <c r="C269" s="363">
        <v>84341</v>
      </c>
      <c r="D269" s="364">
        <v>-1</v>
      </c>
      <c r="E269" s="365"/>
      <c r="F269" s="365"/>
      <c r="G269" s="365"/>
      <c r="H269" s="365"/>
      <c r="I269" s="365"/>
      <c r="J269" s="365"/>
      <c r="K269" s="366">
        <v>9870000</v>
      </c>
      <c r="L269" s="366">
        <v>11870000</v>
      </c>
      <c r="M269" s="367">
        <v>0.20263424518743667</v>
      </c>
      <c r="N269" s="368">
        <v>40</v>
      </c>
      <c r="O269" s="360">
        <f t="shared" si="29"/>
        <v>16618000</v>
      </c>
      <c r="P269" s="360">
        <v>16670000</v>
      </c>
      <c r="Q269" s="369">
        <f t="shared" si="30"/>
        <v>0.40438079191238419</v>
      </c>
      <c r="R269" s="363">
        <v>25</v>
      </c>
      <c r="S269" s="360">
        <f t="shared" si="34"/>
        <v>20837500</v>
      </c>
      <c r="T269" s="360">
        <v>20870000</v>
      </c>
      <c r="U269" s="370">
        <f t="shared" si="32"/>
        <v>0.25194961007798439</v>
      </c>
      <c r="V269" s="371" t="s">
        <v>613</v>
      </c>
      <c r="W269" s="371" t="str">
        <f t="shared" si="33"/>
        <v>41</v>
      </c>
      <c r="X269" s="371" t="str">
        <f t="shared" si="31"/>
        <v>843</v>
      </c>
      <c r="Y269" s="372">
        <v>9000</v>
      </c>
      <c r="Z269" s="553">
        <f t="shared" si="35"/>
        <v>-0.99956808638272343</v>
      </c>
      <c r="AA269" s="373"/>
      <c r="AB269" s="374"/>
      <c r="AC269" s="374"/>
      <c r="AD269" s="388"/>
      <c r="AE269" s="548"/>
      <c r="AF269" s="542"/>
      <c r="AG269" s="682"/>
      <c r="AH269" s="678"/>
      <c r="AI269" s="682"/>
      <c r="AJ269" s="671"/>
      <c r="AK269" s="671"/>
      <c r="AL269" s="663"/>
      <c r="AM269" s="663"/>
      <c r="AN269" s="663"/>
      <c r="AO269" s="663"/>
      <c r="AP269" s="667"/>
    </row>
    <row r="270" spans="1:42" s="375" customFormat="1" ht="18.75" hidden="1" customHeight="1" thickBot="1" x14ac:dyDescent="0.25">
      <c r="A270" s="361"/>
      <c r="B270" s="362" t="s">
        <v>225</v>
      </c>
      <c r="C270" s="363">
        <v>84344</v>
      </c>
      <c r="D270" s="364">
        <v>-1</v>
      </c>
      <c r="E270" s="365"/>
      <c r="F270" s="365"/>
      <c r="G270" s="365"/>
      <c r="H270" s="365"/>
      <c r="I270" s="365"/>
      <c r="J270" s="365"/>
      <c r="K270" s="366">
        <v>20700000</v>
      </c>
      <c r="L270" s="366">
        <v>24870000</v>
      </c>
      <c r="M270" s="367">
        <v>0.20144927536231885</v>
      </c>
      <c r="N270" s="368">
        <v>25</v>
      </c>
      <c r="O270" s="360">
        <f t="shared" si="29"/>
        <v>31087500</v>
      </c>
      <c r="P270" s="360">
        <v>30870000</v>
      </c>
      <c r="Q270" s="369">
        <f t="shared" si="30"/>
        <v>0.24125452352231605</v>
      </c>
      <c r="R270" s="363">
        <v>25</v>
      </c>
      <c r="S270" s="360">
        <f t="shared" si="34"/>
        <v>38587500</v>
      </c>
      <c r="T270" s="360">
        <v>38570000</v>
      </c>
      <c r="U270" s="370">
        <f t="shared" si="32"/>
        <v>0.24943310657596371</v>
      </c>
      <c r="V270" s="371" t="s">
        <v>613</v>
      </c>
      <c r="W270" s="371" t="str">
        <f t="shared" si="33"/>
        <v>44</v>
      </c>
      <c r="X270" s="371" t="str">
        <f t="shared" si="31"/>
        <v>843</v>
      </c>
      <c r="Y270" s="372">
        <v>12000</v>
      </c>
      <c r="Z270" s="553">
        <f t="shared" si="35"/>
        <v>-0.99968901846452862</v>
      </c>
      <c r="AA270" s="373"/>
      <c r="AB270" s="374"/>
      <c r="AC270" s="374"/>
      <c r="AD270" s="388"/>
      <c r="AE270" s="548"/>
      <c r="AF270" s="542"/>
      <c r="AG270" s="682"/>
      <c r="AH270" s="678"/>
      <c r="AI270" s="682"/>
      <c r="AJ270" s="671"/>
      <c r="AK270" s="671"/>
      <c r="AL270" s="663"/>
      <c r="AM270" s="663"/>
      <c r="AN270" s="663"/>
      <c r="AO270" s="663"/>
      <c r="AP270" s="667"/>
    </row>
    <row r="271" spans="1:42" s="375" customFormat="1" ht="18.75" hidden="1" customHeight="1" thickBot="1" x14ac:dyDescent="0.25">
      <c r="A271" s="361"/>
      <c r="B271" s="453" t="s">
        <v>312</v>
      </c>
      <c r="C271" s="431">
        <v>20411</v>
      </c>
      <c r="D271" s="371"/>
      <c r="E271" s="365"/>
      <c r="F271" s="365"/>
      <c r="G271" s="365"/>
      <c r="H271" s="365"/>
      <c r="I271" s="365"/>
      <c r="J271" s="365"/>
      <c r="K271" s="366"/>
      <c r="L271" s="366">
        <v>3870000</v>
      </c>
      <c r="M271" s="367" t="s">
        <v>266</v>
      </c>
      <c r="N271" s="368">
        <v>10</v>
      </c>
      <c r="O271" s="360">
        <f t="shared" si="29"/>
        <v>4257000</v>
      </c>
      <c r="P271" s="360">
        <v>4270000</v>
      </c>
      <c r="Q271" s="369">
        <f t="shared" si="30"/>
        <v>0.10335917312661498</v>
      </c>
      <c r="R271" s="363">
        <v>25</v>
      </c>
      <c r="S271" s="360">
        <f t="shared" si="34"/>
        <v>5337500</v>
      </c>
      <c r="T271" s="360">
        <v>5370000</v>
      </c>
      <c r="U271" s="370">
        <f t="shared" si="32"/>
        <v>0.2576112412177986</v>
      </c>
      <c r="V271" s="371" t="s">
        <v>613</v>
      </c>
      <c r="W271" s="371" t="str">
        <f t="shared" si="33"/>
        <v>11</v>
      </c>
      <c r="X271" s="371" t="str">
        <f t="shared" si="31"/>
        <v>204</v>
      </c>
      <c r="Y271" s="372">
        <v>1200</v>
      </c>
      <c r="Z271" s="553">
        <f t="shared" si="35"/>
        <v>-0.99977517564402807</v>
      </c>
      <c r="AA271" s="373"/>
      <c r="AB271" s="374"/>
      <c r="AC271" s="374"/>
      <c r="AD271" s="388"/>
      <c r="AE271" s="548"/>
      <c r="AF271" s="542"/>
      <c r="AG271" s="682"/>
      <c r="AH271" s="678"/>
      <c r="AI271" s="682"/>
      <c r="AJ271" s="671"/>
      <c r="AK271" s="671"/>
      <c r="AL271" s="663"/>
      <c r="AM271" s="663"/>
      <c r="AN271" s="663"/>
      <c r="AO271" s="663"/>
      <c r="AP271" s="667"/>
    </row>
    <row r="272" spans="1:42" s="375" customFormat="1" ht="18.75" hidden="1" customHeight="1" thickBot="1" x14ac:dyDescent="0.25">
      <c r="A272" s="361"/>
      <c r="B272" s="453" t="s">
        <v>313</v>
      </c>
      <c r="C272" s="431">
        <v>20412</v>
      </c>
      <c r="D272" s="371"/>
      <c r="E272" s="365"/>
      <c r="F272" s="365"/>
      <c r="G272" s="365"/>
      <c r="H272" s="365"/>
      <c r="I272" s="365"/>
      <c r="J272" s="365"/>
      <c r="K272" s="366"/>
      <c r="L272" s="366">
        <v>6470000</v>
      </c>
      <c r="M272" s="367" t="s">
        <v>266</v>
      </c>
      <c r="N272" s="368">
        <v>20</v>
      </c>
      <c r="O272" s="360">
        <f t="shared" si="29"/>
        <v>7764000</v>
      </c>
      <c r="P272" s="360">
        <v>7770000</v>
      </c>
      <c r="Q272" s="369">
        <f t="shared" si="30"/>
        <v>0.20092735703245751</v>
      </c>
      <c r="R272" s="363">
        <v>25</v>
      </c>
      <c r="S272" s="360">
        <f t="shared" si="34"/>
        <v>9712500</v>
      </c>
      <c r="T272" s="360">
        <v>9770000</v>
      </c>
      <c r="U272" s="370">
        <f t="shared" si="32"/>
        <v>0.2574002574002574</v>
      </c>
      <c r="V272" s="371" t="s">
        <v>613</v>
      </c>
      <c r="W272" s="371" t="str">
        <f t="shared" si="33"/>
        <v>12</v>
      </c>
      <c r="X272" s="371" t="str">
        <f t="shared" si="31"/>
        <v>204</v>
      </c>
      <c r="Y272" s="372">
        <v>2700</v>
      </c>
      <c r="Z272" s="553">
        <f t="shared" si="35"/>
        <v>-0.9997220077220077</v>
      </c>
      <c r="AA272" s="373"/>
      <c r="AB272" s="374"/>
      <c r="AC272" s="374"/>
      <c r="AD272" s="388"/>
      <c r="AE272" s="548"/>
      <c r="AF272" s="542"/>
      <c r="AG272" s="682"/>
      <c r="AH272" s="678"/>
      <c r="AI272" s="682"/>
      <c r="AJ272" s="671"/>
      <c r="AK272" s="671"/>
      <c r="AL272" s="663"/>
      <c r="AM272" s="663"/>
      <c r="AN272" s="663"/>
      <c r="AO272" s="663"/>
      <c r="AP272" s="667"/>
    </row>
    <row r="273" spans="1:42" s="375" customFormat="1" ht="18.75" hidden="1" customHeight="1" thickBot="1" x14ac:dyDescent="0.25">
      <c r="A273" s="361"/>
      <c r="B273" s="453" t="s">
        <v>314</v>
      </c>
      <c r="C273" s="431">
        <v>20413</v>
      </c>
      <c r="D273" s="371"/>
      <c r="E273" s="365"/>
      <c r="F273" s="365"/>
      <c r="G273" s="365"/>
      <c r="H273" s="365"/>
      <c r="I273" s="365"/>
      <c r="J273" s="365"/>
      <c r="K273" s="366"/>
      <c r="L273" s="366">
        <v>8970000</v>
      </c>
      <c r="M273" s="367" t="s">
        <v>266</v>
      </c>
      <c r="N273" s="368">
        <v>30</v>
      </c>
      <c r="O273" s="360">
        <f t="shared" si="29"/>
        <v>11661000</v>
      </c>
      <c r="P273" s="360">
        <v>11700000</v>
      </c>
      <c r="Q273" s="369">
        <f t="shared" si="30"/>
        <v>0.30434782608695654</v>
      </c>
      <c r="R273" s="363">
        <v>25</v>
      </c>
      <c r="S273" s="360">
        <f t="shared" si="34"/>
        <v>14625000</v>
      </c>
      <c r="T273" s="360">
        <v>14670000</v>
      </c>
      <c r="U273" s="370">
        <f t="shared" si="32"/>
        <v>0.25384615384615383</v>
      </c>
      <c r="V273" s="371" t="s">
        <v>613</v>
      </c>
      <c r="W273" s="371" t="str">
        <f t="shared" si="33"/>
        <v>13</v>
      </c>
      <c r="X273" s="371" t="str">
        <f t="shared" si="31"/>
        <v>204</v>
      </c>
      <c r="Y273" s="372">
        <v>5000</v>
      </c>
      <c r="Z273" s="553">
        <f t="shared" si="35"/>
        <v>-0.99965811965811968</v>
      </c>
      <c r="AA273" s="373"/>
      <c r="AB273" s="374"/>
      <c r="AC273" s="374"/>
      <c r="AD273" s="388"/>
      <c r="AE273" s="548"/>
      <c r="AF273" s="542"/>
      <c r="AG273" s="682"/>
      <c r="AH273" s="678"/>
      <c r="AI273" s="682"/>
      <c r="AJ273" s="671"/>
      <c r="AK273" s="671"/>
      <c r="AL273" s="663"/>
      <c r="AM273" s="663"/>
      <c r="AN273" s="663"/>
      <c r="AO273" s="663"/>
      <c r="AP273" s="667"/>
    </row>
    <row r="274" spans="1:42" s="375" customFormat="1" ht="18.75" hidden="1" customHeight="1" thickBot="1" x14ac:dyDescent="0.25">
      <c r="A274" s="361"/>
      <c r="B274" s="453" t="s">
        <v>315</v>
      </c>
      <c r="C274" s="431">
        <v>20415</v>
      </c>
      <c r="D274" s="371"/>
      <c r="E274" s="365"/>
      <c r="F274" s="365"/>
      <c r="G274" s="365"/>
      <c r="H274" s="365"/>
      <c r="I274" s="365"/>
      <c r="J274" s="365"/>
      <c r="K274" s="366"/>
      <c r="L274" s="366">
        <v>14570000</v>
      </c>
      <c r="M274" s="367" t="s">
        <v>266</v>
      </c>
      <c r="N274" s="368">
        <v>40</v>
      </c>
      <c r="O274" s="360">
        <f t="shared" si="29"/>
        <v>20398000</v>
      </c>
      <c r="P274" s="360">
        <v>20370000</v>
      </c>
      <c r="Q274" s="369">
        <f t="shared" si="30"/>
        <v>0.39807824296499655</v>
      </c>
      <c r="R274" s="363">
        <v>25</v>
      </c>
      <c r="S274" s="360">
        <f t="shared" si="34"/>
        <v>25462500</v>
      </c>
      <c r="T274" s="360">
        <v>25470000</v>
      </c>
      <c r="U274" s="370">
        <f t="shared" si="32"/>
        <v>0.25036818851251841</v>
      </c>
      <c r="V274" s="371" t="s">
        <v>613</v>
      </c>
      <c r="W274" s="371" t="str">
        <f t="shared" si="33"/>
        <v>15</v>
      </c>
      <c r="X274" s="371" t="str">
        <f t="shared" si="31"/>
        <v>204</v>
      </c>
      <c r="Y274" s="372">
        <v>9000</v>
      </c>
      <c r="Z274" s="553">
        <f t="shared" si="35"/>
        <v>-0.99964653902798228</v>
      </c>
      <c r="AA274" s="373"/>
      <c r="AB274" s="374"/>
      <c r="AC274" s="374"/>
      <c r="AD274" s="388"/>
      <c r="AE274" s="548"/>
      <c r="AF274" s="542"/>
      <c r="AG274" s="682"/>
      <c r="AH274" s="678"/>
      <c r="AI274" s="682"/>
      <c r="AJ274" s="671"/>
      <c r="AK274" s="671"/>
      <c r="AL274" s="663"/>
      <c r="AM274" s="663"/>
      <c r="AN274" s="663"/>
      <c r="AO274" s="663"/>
      <c r="AP274" s="667"/>
    </row>
    <row r="275" spans="1:42" s="375" customFormat="1" ht="18.75" hidden="1" customHeight="1" thickBot="1" x14ac:dyDescent="0.25">
      <c r="A275" s="361"/>
      <c r="B275" s="454" t="s">
        <v>316</v>
      </c>
      <c r="C275" s="431">
        <v>20421</v>
      </c>
      <c r="D275" s="371"/>
      <c r="E275" s="365"/>
      <c r="F275" s="365"/>
      <c r="G275" s="365"/>
      <c r="H275" s="365"/>
      <c r="I275" s="365"/>
      <c r="J275" s="365"/>
      <c r="K275" s="366"/>
      <c r="L275" s="366">
        <v>5370000</v>
      </c>
      <c r="M275" s="367" t="s">
        <v>266</v>
      </c>
      <c r="N275" s="368">
        <v>10</v>
      </c>
      <c r="O275" s="360">
        <f t="shared" si="29"/>
        <v>5907000</v>
      </c>
      <c r="P275" s="360">
        <v>5970000</v>
      </c>
      <c r="Q275" s="369">
        <f t="shared" si="30"/>
        <v>0.11173184357541899</v>
      </c>
      <c r="R275" s="363">
        <v>25</v>
      </c>
      <c r="S275" s="360">
        <f t="shared" si="34"/>
        <v>7462500</v>
      </c>
      <c r="T275" s="360">
        <v>8070000</v>
      </c>
      <c r="U275" s="370">
        <f t="shared" si="32"/>
        <v>0.35175879396984927</v>
      </c>
      <c r="V275" s="371" t="s">
        <v>613</v>
      </c>
      <c r="W275" s="371" t="str">
        <f t="shared" si="33"/>
        <v>21</v>
      </c>
      <c r="X275" s="371" t="str">
        <f t="shared" si="31"/>
        <v>204</v>
      </c>
      <c r="Y275" s="372">
        <v>2500</v>
      </c>
      <c r="Z275" s="553">
        <f t="shared" si="35"/>
        <v>-0.99966499162479061</v>
      </c>
      <c r="AA275" s="373"/>
      <c r="AB275" s="374"/>
      <c r="AC275" s="374"/>
      <c r="AD275" s="388"/>
      <c r="AE275" s="548"/>
      <c r="AF275" s="542"/>
      <c r="AG275" s="682"/>
      <c r="AH275" s="678"/>
      <c r="AI275" s="682"/>
      <c r="AJ275" s="671"/>
      <c r="AK275" s="671"/>
      <c r="AL275" s="663"/>
      <c r="AM275" s="663"/>
      <c r="AN275" s="663"/>
      <c r="AO275" s="663"/>
      <c r="AP275" s="667"/>
    </row>
    <row r="276" spans="1:42" s="375" customFormat="1" ht="18.75" hidden="1" customHeight="1" thickBot="1" x14ac:dyDescent="0.25">
      <c r="A276" s="361"/>
      <c r="B276" s="454" t="s">
        <v>317</v>
      </c>
      <c r="C276" s="431">
        <v>20422</v>
      </c>
      <c r="D276" s="371"/>
      <c r="E276" s="365"/>
      <c r="F276" s="365"/>
      <c r="G276" s="365"/>
      <c r="H276" s="365"/>
      <c r="I276" s="365"/>
      <c r="J276" s="365"/>
      <c r="K276" s="366"/>
      <c r="L276" s="366">
        <v>8070000</v>
      </c>
      <c r="M276" s="367" t="s">
        <v>266</v>
      </c>
      <c r="N276" s="368">
        <v>20</v>
      </c>
      <c r="O276" s="360">
        <f t="shared" si="29"/>
        <v>9684000</v>
      </c>
      <c r="P276" s="360">
        <v>9700000</v>
      </c>
      <c r="Q276" s="369">
        <f t="shared" si="30"/>
        <v>0.20198265179677818</v>
      </c>
      <c r="R276" s="363">
        <v>25</v>
      </c>
      <c r="S276" s="360">
        <f t="shared" si="34"/>
        <v>12125000</v>
      </c>
      <c r="T276" s="360">
        <v>13070000</v>
      </c>
      <c r="U276" s="370">
        <f t="shared" si="32"/>
        <v>0.34742268041237112</v>
      </c>
      <c r="V276" s="371" t="s">
        <v>613</v>
      </c>
      <c r="W276" s="371" t="str">
        <f t="shared" si="33"/>
        <v>22</v>
      </c>
      <c r="X276" s="371" t="str">
        <f t="shared" si="31"/>
        <v>204</v>
      </c>
      <c r="Y276" s="372">
        <v>3700</v>
      </c>
      <c r="Z276" s="553">
        <f t="shared" si="35"/>
        <v>-0.99969484536082476</v>
      </c>
      <c r="AA276" s="373"/>
      <c r="AB276" s="374"/>
      <c r="AC276" s="374"/>
      <c r="AD276" s="388"/>
      <c r="AE276" s="548"/>
      <c r="AF276" s="542"/>
      <c r="AG276" s="682"/>
      <c r="AH276" s="678"/>
      <c r="AI276" s="682"/>
      <c r="AJ276" s="671"/>
      <c r="AK276" s="671"/>
      <c r="AL276" s="663"/>
      <c r="AM276" s="663"/>
      <c r="AN276" s="663"/>
      <c r="AO276" s="663"/>
      <c r="AP276" s="667"/>
    </row>
    <row r="277" spans="1:42" s="375" customFormat="1" ht="18.75" hidden="1" customHeight="1" thickBot="1" x14ac:dyDescent="0.25">
      <c r="A277" s="361"/>
      <c r="B277" s="454" t="s">
        <v>318</v>
      </c>
      <c r="C277" s="431">
        <v>20423</v>
      </c>
      <c r="D277" s="371"/>
      <c r="E277" s="365"/>
      <c r="F277" s="365"/>
      <c r="G277" s="365"/>
      <c r="H277" s="365"/>
      <c r="I277" s="365"/>
      <c r="J277" s="365"/>
      <c r="K277" s="366"/>
      <c r="L277" s="366">
        <v>10170000</v>
      </c>
      <c r="M277" s="367" t="s">
        <v>266</v>
      </c>
      <c r="N277" s="368">
        <v>30</v>
      </c>
      <c r="O277" s="360">
        <f t="shared" si="29"/>
        <v>13221000</v>
      </c>
      <c r="P277" s="360">
        <v>13270000</v>
      </c>
      <c r="Q277" s="369">
        <f t="shared" si="30"/>
        <v>0.30481809242871188</v>
      </c>
      <c r="R277" s="363">
        <v>25</v>
      </c>
      <c r="S277" s="360">
        <f t="shared" si="34"/>
        <v>16587500</v>
      </c>
      <c r="T277" s="360">
        <v>17970000</v>
      </c>
      <c r="U277" s="370">
        <f t="shared" si="32"/>
        <v>0.35418236623963828</v>
      </c>
      <c r="V277" s="371" t="s">
        <v>613</v>
      </c>
      <c r="W277" s="371" t="str">
        <f t="shared" si="33"/>
        <v>23</v>
      </c>
      <c r="X277" s="371" t="str">
        <f t="shared" si="31"/>
        <v>204</v>
      </c>
      <c r="Y277" s="372">
        <v>5700</v>
      </c>
      <c r="Z277" s="553">
        <f t="shared" si="35"/>
        <v>-0.99965636774679734</v>
      </c>
      <c r="AA277" s="373"/>
      <c r="AB277" s="374"/>
      <c r="AC277" s="374"/>
      <c r="AD277" s="388"/>
      <c r="AE277" s="548"/>
      <c r="AF277" s="542"/>
      <c r="AG277" s="682"/>
      <c r="AH277" s="678"/>
      <c r="AI277" s="682"/>
      <c r="AJ277" s="671"/>
      <c r="AK277" s="671"/>
      <c r="AL277" s="663"/>
      <c r="AM277" s="663"/>
      <c r="AN277" s="663"/>
      <c r="AO277" s="663"/>
      <c r="AP277" s="667"/>
    </row>
    <row r="278" spans="1:42" s="375" customFormat="1" ht="18.75" hidden="1" customHeight="1" thickBot="1" x14ac:dyDescent="0.25">
      <c r="A278" s="361"/>
      <c r="B278" s="454" t="s">
        <v>319</v>
      </c>
      <c r="C278" s="431">
        <v>20425</v>
      </c>
      <c r="D278" s="371"/>
      <c r="E278" s="365"/>
      <c r="F278" s="365"/>
      <c r="G278" s="365"/>
      <c r="H278" s="365"/>
      <c r="I278" s="365"/>
      <c r="J278" s="365"/>
      <c r="K278" s="366"/>
      <c r="L278" s="366">
        <v>15070000</v>
      </c>
      <c r="M278" s="367" t="s">
        <v>266</v>
      </c>
      <c r="N278" s="368">
        <v>40</v>
      </c>
      <c r="O278" s="360">
        <f t="shared" si="29"/>
        <v>21098000</v>
      </c>
      <c r="P278" s="360">
        <v>21070000</v>
      </c>
      <c r="Q278" s="369">
        <f t="shared" si="30"/>
        <v>0.39814200398142002</v>
      </c>
      <c r="R278" s="363">
        <v>25</v>
      </c>
      <c r="S278" s="360">
        <f t="shared" si="34"/>
        <v>26337500</v>
      </c>
      <c r="T278" s="360">
        <v>28470000</v>
      </c>
      <c r="U278" s="370">
        <f t="shared" si="32"/>
        <v>0.35121025154247748</v>
      </c>
      <c r="V278" s="371" t="s">
        <v>613</v>
      </c>
      <c r="W278" s="371" t="str">
        <f t="shared" si="33"/>
        <v>25</v>
      </c>
      <c r="X278" s="371" t="str">
        <f t="shared" si="31"/>
        <v>204</v>
      </c>
      <c r="Y278" s="372">
        <v>9000</v>
      </c>
      <c r="Z278" s="553">
        <f t="shared" si="35"/>
        <v>-0.99965828191741812</v>
      </c>
      <c r="AA278" s="373"/>
      <c r="AB278" s="374"/>
      <c r="AC278" s="374"/>
      <c r="AD278" s="388"/>
      <c r="AE278" s="548"/>
      <c r="AF278" s="542"/>
      <c r="AG278" s="682"/>
      <c r="AH278" s="678"/>
      <c r="AI278" s="682"/>
      <c r="AJ278" s="671"/>
      <c r="AK278" s="671"/>
      <c r="AL278" s="663"/>
      <c r="AM278" s="663"/>
      <c r="AN278" s="663"/>
      <c r="AO278" s="663"/>
      <c r="AP278" s="667"/>
    </row>
    <row r="279" spans="1:42" s="375" customFormat="1" ht="18.75" hidden="1" customHeight="1" thickBot="1" x14ac:dyDescent="0.25">
      <c r="A279" s="361"/>
      <c r="B279" s="454" t="s">
        <v>320</v>
      </c>
      <c r="C279" s="431">
        <v>20431</v>
      </c>
      <c r="D279" s="371"/>
      <c r="E279" s="365"/>
      <c r="F279" s="365"/>
      <c r="G279" s="365"/>
      <c r="H279" s="365"/>
      <c r="I279" s="365"/>
      <c r="J279" s="365"/>
      <c r="K279" s="366"/>
      <c r="L279" s="366">
        <v>5870000</v>
      </c>
      <c r="M279" s="367" t="s">
        <v>266</v>
      </c>
      <c r="N279" s="368">
        <v>10</v>
      </c>
      <c r="O279" s="360">
        <f t="shared" si="29"/>
        <v>6457000</v>
      </c>
      <c r="P279" s="360">
        <v>6470000</v>
      </c>
      <c r="Q279" s="369">
        <f t="shared" si="30"/>
        <v>0.10221465076660988</v>
      </c>
      <c r="R279" s="363">
        <v>25</v>
      </c>
      <c r="S279" s="360">
        <f t="shared" si="34"/>
        <v>8087500</v>
      </c>
      <c r="T279" s="360">
        <v>8770000</v>
      </c>
      <c r="U279" s="370">
        <f t="shared" si="32"/>
        <v>0.3554868624420402</v>
      </c>
      <c r="V279" s="371" t="s">
        <v>613</v>
      </c>
      <c r="W279" s="371" t="str">
        <f t="shared" si="33"/>
        <v>31</v>
      </c>
      <c r="X279" s="371" t="str">
        <f t="shared" si="31"/>
        <v>204</v>
      </c>
      <c r="Y279" s="372">
        <v>2500</v>
      </c>
      <c r="Z279" s="553">
        <f t="shared" si="35"/>
        <v>-0.9996908809891808</v>
      </c>
      <c r="AA279" s="373"/>
      <c r="AB279" s="374"/>
      <c r="AC279" s="374"/>
      <c r="AD279" s="388"/>
      <c r="AE279" s="548"/>
      <c r="AF279" s="542"/>
      <c r="AG279" s="682"/>
      <c r="AH279" s="678"/>
      <c r="AI279" s="682"/>
      <c r="AJ279" s="671"/>
      <c r="AK279" s="671"/>
      <c r="AL279" s="663"/>
      <c r="AM279" s="663"/>
      <c r="AN279" s="663"/>
      <c r="AO279" s="663"/>
      <c r="AP279" s="667"/>
    </row>
    <row r="280" spans="1:42" s="375" customFormat="1" ht="18.75" hidden="1" customHeight="1" thickBot="1" x14ac:dyDescent="0.25">
      <c r="A280" s="361"/>
      <c r="B280" s="454" t="s">
        <v>321</v>
      </c>
      <c r="C280" s="431">
        <v>20432</v>
      </c>
      <c r="D280" s="371"/>
      <c r="E280" s="365"/>
      <c r="F280" s="365"/>
      <c r="G280" s="365"/>
      <c r="H280" s="365"/>
      <c r="I280" s="365"/>
      <c r="J280" s="365"/>
      <c r="K280" s="366"/>
      <c r="L280" s="366">
        <v>8270000</v>
      </c>
      <c r="M280" s="367" t="s">
        <v>266</v>
      </c>
      <c r="N280" s="368">
        <v>20</v>
      </c>
      <c r="O280" s="360">
        <f t="shared" si="29"/>
        <v>9924000</v>
      </c>
      <c r="P280" s="360">
        <v>9970000</v>
      </c>
      <c r="Q280" s="369">
        <f t="shared" si="30"/>
        <v>0.20556227327690446</v>
      </c>
      <c r="R280" s="363">
        <v>25</v>
      </c>
      <c r="S280" s="360">
        <f t="shared" si="34"/>
        <v>12462500</v>
      </c>
      <c r="T280" s="360">
        <v>12570000</v>
      </c>
      <c r="U280" s="370">
        <f t="shared" si="32"/>
        <v>0.26078234704112335</v>
      </c>
      <c r="V280" s="371" t="s">
        <v>613</v>
      </c>
      <c r="W280" s="371" t="str">
        <f t="shared" si="33"/>
        <v>32</v>
      </c>
      <c r="X280" s="371" t="str">
        <f t="shared" si="31"/>
        <v>204</v>
      </c>
      <c r="Y280" s="372">
        <v>3700</v>
      </c>
      <c r="Z280" s="553">
        <f t="shared" si="35"/>
        <v>-0.9997031093279839</v>
      </c>
      <c r="AA280" s="373"/>
      <c r="AB280" s="374"/>
      <c r="AC280" s="374"/>
      <c r="AD280" s="388"/>
      <c r="AE280" s="548"/>
      <c r="AF280" s="542"/>
      <c r="AG280" s="682"/>
      <c r="AH280" s="678"/>
      <c r="AI280" s="682"/>
      <c r="AJ280" s="671"/>
      <c r="AK280" s="671"/>
      <c r="AL280" s="663"/>
      <c r="AM280" s="663"/>
      <c r="AN280" s="663"/>
      <c r="AO280" s="663"/>
      <c r="AP280" s="667"/>
    </row>
    <row r="281" spans="1:42" ht="18.75" thickBot="1" x14ac:dyDescent="0.25">
      <c r="A281" s="202"/>
      <c r="B281" s="195" t="s">
        <v>636</v>
      </c>
      <c r="C281" s="119">
        <v>20433</v>
      </c>
      <c r="D281" s="176"/>
      <c r="E281" s="177"/>
      <c r="F281" s="177"/>
      <c r="G281" s="177"/>
      <c r="H281" s="179"/>
      <c r="I281" s="177"/>
      <c r="J281" s="177"/>
      <c r="K281" s="224"/>
      <c r="L281" s="224">
        <v>10470000</v>
      </c>
      <c r="M281" s="225" t="s">
        <v>266</v>
      </c>
      <c r="N281" s="60">
        <v>30</v>
      </c>
      <c r="O281" s="61">
        <f t="shared" si="29"/>
        <v>13611000</v>
      </c>
      <c r="P281" s="141">
        <v>13670000</v>
      </c>
      <c r="Q281" s="84">
        <f t="shared" si="30"/>
        <v>0.30563514804202485</v>
      </c>
      <c r="R281" s="119">
        <v>25</v>
      </c>
      <c r="S281" s="121">
        <f t="shared" si="34"/>
        <v>17087500</v>
      </c>
      <c r="T281" s="100">
        <v>17170000</v>
      </c>
      <c r="U281" s="137">
        <f t="shared" si="32"/>
        <v>0.25603511338697876</v>
      </c>
      <c r="W281" s="176" t="str">
        <f t="shared" si="33"/>
        <v>33</v>
      </c>
      <c r="X281" s="176" t="str">
        <f t="shared" si="31"/>
        <v>204</v>
      </c>
      <c r="Y281" s="144">
        <v>50000000</v>
      </c>
      <c r="Z281" s="553">
        <f t="shared" si="35"/>
        <v>1.9261155815654718</v>
      </c>
      <c r="AA281" s="143"/>
      <c r="AB281" s="283"/>
      <c r="AC281" s="283"/>
      <c r="AD281" s="208"/>
      <c r="AE281" s="548" t="s">
        <v>775</v>
      </c>
      <c r="AF281" s="542"/>
      <c r="AG281" s="682"/>
      <c r="AH281" s="678"/>
      <c r="AI281" s="682"/>
      <c r="AJ281" s="671"/>
      <c r="AK281" s="671"/>
      <c r="AL281" s="663"/>
      <c r="AM281" s="663"/>
      <c r="AN281" s="663"/>
      <c r="AO281" s="663"/>
      <c r="AP281" s="667"/>
    </row>
    <row r="282" spans="1:42" s="375" customFormat="1" ht="18.75" hidden="1" customHeight="1" thickBot="1" x14ac:dyDescent="0.25">
      <c r="A282" s="361"/>
      <c r="B282" s="454" t="s">
        <v>323</v>
      </c>
      <c r="C282" s="431">
        <v>20435</v>
      </c>
      <c r="D282" s="371"/>
      <c r="E282" s="365"/>
      <c r="F282" s="365"/>
      <c r="G282" s="365"/>
      <c r="H282" s="365"/>
      <c r="I282" s="365"/>
      <c r="J282" s="365"/>
      <c r="K282" s="366"/>
      <c r="L282" s="366">
        <v>15670000</v>
      </c>
      <c r="M282" s="367" t="s">
        <v>266</v>
      </c>
      <c r="N282" s="368">
        <v>40</v>
      </c>
      <c r="O282" s="360">
        <f t="shared" si="29"/>
        <v>21938000</v>
      </c>
      <c r="P282" s="360">
        <v>21970000</v>
      </c>
      <c r="Q282" s="369">
        <f t="shared" si="30"/>
        <v>0.40204211869814932</v>
      </c>
      <c r="R282" s="363">
        <v>25</v>
      </c>
      <c r="S282" s="360">
        <f t="shared" si="34"/>
        <v>27462500</v>
      </c>
      <c r="T282" s="360">
        <v>29670000</v>
      </c>
      <c r="U282" s="370">
        <f t="shared" si="32"/>
        <v>0.35047792444242148</v>
      </c>
      <c r="V282" s="371" t="s">
        <v>613</v>
      </c>
      <c r="W282" s="371" t="str">
        <f t="shared" si="33"/>
        <v>35</v>
      </c>
      <c r="X282" s="371" t="str">
        <f t="shared" si="31"/>
        <v>204</v>
      </c>
      <c r="Y282" s="372">
        <v>9000</v>
      </c>
      <c r="Z282" s="553">
        <f t="shared" si="35"/>
        <v>-0.99967228038233957</v>
      </c>
      <c r="AA282" s="373"/>
      <c r="AB282" s="374"/>
      <c r="AC282" s="374"/>
      <c r="AD282" s="388"/>
      <c r="AE282" s="548"/>
      <c r="AF282" s="542"/>
      <c r="AG282" s="682"/>
      <c r="AH282" s="678"/>
      <c r="AI282" s="682"/>
      <c r="AJ282" s="671"/>
      <c r="AK282" s="671"/>
      <c r="AL282" s="663"/>
      <c r="AM282" s="663"/>
      <c r="AN282" s="663"/>
      <c r="AO282" s="663"/>
      <c r="AP282" s="667"/>
    </row>
    <row r="283" spans="1:42" ht="18.75" thickBot="1" x14ac:dyDescent="0.25">
      <c r="A283" s="202"/>
      <c r="B283" s="195" t="s">
        <v>634</v>
      </c>
      <c r="C283" s="121">
        <v>20441</v>
      </c>
      <c r="D283" s="176"/>
      <c r="E283" s="177"/>
      <c r="F283" s="177"/>
      <c r="G283" s="177"/>
      <c r="H283" s="179"/>
      <c r="I283" s="177"/>
      <c r="J283" s="177"/>
      <c r="K283" s="224"/>
      <c r="L283" s="224">
        <v>13270000</v>
      </c>
      <c r="M283" s="225" t="s">
        <v>266</v>
      </c>
      <c r="N283" s="60">
        <v>40</v>
      </c>
      <c r="O283" s="61">
        <f t="shared" si="29"/>
        <v>18578000</v>
      </c>
      <c r="P283" s="141">
        <v>18570000</v>
      </c>
      <c r="Q283" s="84">
        <f t="shared" si="30"/>
        <v>0.39939713639788998</v>
      </c>
      <c r="R283" s="119">
        <v>25</v>
      </c>
      <c r="S283" s="121">
        <f t="shared" si="34"/>
        <v>23212500</v>
      </c>
      <c r="T283" s="100">
        <v>24670000</v>
      </c>
      <c r="U283" s="137">
        <f t="shared" si="32"/>
        <v>0.32848680667743674</v>
      </c>
      <c r="W283" s="176" t="str">
        <f t="shared" si="33"/>
        <v>41</v>
      </c>
      <c r="X283" s="176" t="str">
        <f t="shared" si="31"/>
        <v>204</v>
      </c>
      <c r="Y283" s="144">
        <v>70000000</v>
      </c>
      <c r="Z283" s="553">
        <f t="shared" si="35"/>
        <v>2.0156165858912223</v>
      </c>
      <c r="AA283" s="143"/>
      <c r="AB283" s="283"/>
      <c r="AC283" s="283"/>
      <c r="AD283" s="208"/>
      <c r="AE283" s="548" t="s">
        <v>817</v>
      </c>
      <c r="AF283" s="542"/>
      <c r="AG283" s="682"/>
      <c r="AH283" s="678"/>
      <c r="AI283" s="682"/>
      <c r="AJ283" s="671"/>
      <c r="AK283" s="671"/>
      <c r="AL283" s="663"/>
      <c r="AM283" s="663"/>
      <c r="AN283" s="663"/>
      <c r="AO283" s="663"/>
      <c r="AP283" s="667"/>
    </row>
    <row r="284" spans="1:42" ht="18.75" thickBot="1" x14ac:dyDescent="0.25">
      <c r="A284" s="202"/>
      <c r="B284" s="209" t="s">
        <v>635</v>
      </c>
      <c r="C284" s="188">
        <v>20444</v>
      </c>
      <c r="D284" s="182"/>
      <c r="E284" s="183"/>
      <c r="F284" s="183"/>
      <c r="G284" s="183"/>
      <c r="H284" s="183"/>
      <c r="I284" s="183"/>
      <c r="J284" s="183"/>
      <c r="K284" s="230"/>
      <c r="L284" s="230">
        <v>24870000</v>
      </c>
      <c r="M284" s="231" t="s">
        <v>266</v>
      </c>
      <c r="N284" s="184">
        <v>25</v>
      </c>
      <c r="O284" s="185">
        <f t="shared" si="29"/>
        <v>31087500</v>
      </c>
      <c r="P284" s="186">
        <v>30870000</v>
      </c>
      <c r="Q284" s="187">
        <f t="shared" si="30"/>
        <v>0.24125452352231605</v>
      </c>
      <c r="R284" s="181">
        <v>25</v>
      </c>
      <c r="S284" s="188">
        <f t="shared" si="34"/>
        <v>38587500</v>
      </c>
      <c r="T284" s="189">
        <v>41670000</v>
      </c>
      <c r="U284" s="190">
        <f t="shared" si="32"/>
        <v>0.3498542274052478</v>
      </c>
      <c r="V284" s="191"/>
      <c r="W284" s="191" t="str">
        <f t="shared" si="33"/>
        <v>44</v>
      </c>
      <c r="X284" s="191" t="str">
        <f t="shared" si="31"/>
        <v>204</v>
      </c>
      <c r="Y284" s="347">
        <v>90000000</v>
      </c>
      <c r="Z284" s="553">
        <f t="shared" si="35"/>
        <v>1.3323615160349853</v>
      </c>
      <c r="AA284" s="201"/>
      <c r="AB284" s="284"/>
      <c r="AC284" s="284"/>
      <c r="AD284" s="210"/>
      <c r="AE284" s="548" t="s">
        <v>817</v>
      </c>
      <c r="AF284" s="542"/>
      <c r="AG284" s="683"/>
      <c r="AH284" s="679"/>
      <c r="AI284" s="683"/>
      <c r="AJ284" s="672"/>
      <c r="AK284" s="672"/>
      <c r="AL284" s="664"/>
      <c r="AM284" s="664"/>
      <c r="AN284" s="664"/>
      <c r="AO284" s="664"/>
      <c r="AP284" s="669"/>
    </row>
    <row r="285" spans="1:42" s="375" customFormat="1" ht="18.75" hidden="1" thickBot="1" x14ac:dyDescent="0.25">
      <c r="A285" s="361"/>
      <c r="B285" s="446" t="s">
        <v>226</v>
      </c>
      <c r="C285" s="442">
        <v>84411</v>
      </c>
      <c r="D285" s="443">
        <v>-1</v>
      </c>
      <c r="E285" s="378"/>
      <c r="F285" s="378"/>
      <c r="G285" s="378"/>
      <c r="H285" s="378"/>
      <c r="I285" s="378"/>
      <c r="J285" s="378"/>
      <c r="K285" s="444">
        <v>3170000</v>
      </c>
      <c r="L285" s="444">
        <v>3170000</v>
      </c>
      <c r="M285" s="445">
        <v>0</v>
      </c>
      <c r="N285" s="446">
        <v>10</v>
      </c>
      <c r="O285" s="447">
        <f t="shared" si="29"/>
        <v>3487000</v>
      </c>
      <c r="P285" s="447">
        <v>3470000</v>
      </c>
      <c r="Q285" s="448">
        <f t="shared" si="30"/>
        <v>9.4637223974763401E-2</v>
      </c>
      <c r="R285" s="442">
        <v>25</v>
      </c>
      <c r="S285" s="447">
        <f t="shared" si="34"/>
        <v>4337500</v>
      </c>
      <c r="T285" s="447">
        <v>4370000</v>
      </c>
      <c r="U285" s="449">
        <f t="shared" si="32"/>
        <v>0.25936599423631124</v>
      </c>
      <c r="V285" s="377" t="s">
        <v>613</v>
      </c>
      <c r="W285" s="377" t="str">
        <f t="shared" si="33"/>
        <v>11</v>
      </c>
      <c r="X285" s="377" t="str">
        <f t="shared" si="31"/>
        <v>844</v>
      </c>
      <c r="Y285" s="450">
        <v>1200</v>
      </c>
      <c r="Z285" s="553">
        <f t="shared" si="35"/>
        <v>-0.99972334293948129</v>
      </c>
      <c r="AA285" s="451"/>
      <c r="AB285" s="386"/>
      <c r="AC285" s="386"/>
      <c r="AD285" s="452"/>
      <c r="AE285" s="566"/>
      <c r="AF285" s="567"/>
      <c r="AG285" s="568"/>
      <c r="AH285" s="569"/>
      <c r="AI285" s="568"/>
      <c r="AJ285" s="570"/>
      <c r="AK285" s="570"/>
      <c r="AL285" s="571"/>
      <c r="AM285" s="571"/>
      <c r="AN285" s="571"/>
      <c r="AO285" s="571"/>
      <c r="AP285" s="572"/>
    </row>
    <row r="286" spans="1:42" ht="18.75" thickBot="1" x14ac:dyDescent="0.25">
      <c r="A286" s="202"/>
      <c r="B286" s="203" t="s">
        <v>707</v>
      </c>
      <c r="C286" s="164">
        <v>84412</v>
      </c>
      <c r="D286" s="199">
        <v>-1</v>
      </c>
      <c r="E286" s="166"/>
      <c r="F286" s="166"/>
      <c r="G286" s="166"/>
      <c r="H286" s="166"/>
      <c r="I286" s="166"/>
      <c r="J286" s="166"/>
      <c r="K286" s="228">
        <v>4570000</v>
      </c>
      <c r="L286" s="228">
        <v>5070000</v>
      </c>
      <c r="M286" s="229">
        <v>0.10940919037199125</v>
      </c>
      <c r="N286" s="168">
        <v>20</v>
      </c>
      <c r="O286" s="169">
        <f t="shared" si="29"/>
        <v>6084000</v>
      </c>
      <c r="P286" s="170">
        <v>6070000</v>
      </c>
      <c r="Q286" s="171">
        <f t="shared" si="30"/>
        <v>0.19723865877712032</v>
      </c>
      <c r="R286" s="164">
        <v>25</v>
      </c>
      <c r="S286" s="172">
        <f t="shared" si="34"/>
        <v>7587500</v>
      </c>
      <c r="T286" s="173">
        <v>7570000</v>
      </c>
      <c r="U286" s="174">
        <f t="shared" si="32"/>
        <v>0.24711696869851729</v>
      </c>
      <c r="V286" s="165"/>
      <c r="W286" s="165" t="str">
        <f t="shared" si="33"/>
        <v>12</v>
      </c>
      <c r="X286" s="165" t="str">
        <f t="shared" si="31"/>
        <v>844</v>
      </c>
      <c r="Y286" s="218">
        <v>30000000</v>
      </c>
      <c r="Z286" s="553">
        <f t="shared" si="35"/>
        <v>2.9538714991762767</v>
      </c>
      <c r="AA286" s="200"/>
      <c r="AB286" s="282"/>
      <c r="AC286" s="282"/>
      <c r="AD286" s="212"/>
      <c r="AE286" s="577" t="s">
        <v>734</v>
      </c>
      <c r="AF286" s="573"/>
      <c r="AG286" s="681" t="s">
        <v>827</v>
      </c>
      <c r="AH286" s="677">
        <v>0</v>
      </c>
      <c r="AI286" s="681" t="s">
        <v>763</v>
      </c>
      <c r="AJ286" s="670" t="s">
        <v>826</v>
      </c>
      <c r="AK286" s="670" t="s">
        <v>826</v>
      </c>
      <c r="AL286" s="662" t="s">
        <v>826</v>
      </c>
      <c r="AM286" s="662" t="s">
        <v>826</v>
      </c>
      <c r="AN286" s="662" t="s">
        <v>840</v>
      </c>
      <c r="AO286" s="662" t="s">
        <v>826</v>
      </c>
      <c r="AP286" s="666" t="s">
        <v>826</v>
      </c>
    </row>
    <row r="287" spans="1:42" ht="18.75" thickBot="1" x14ac:dyDescent="0.25">
      <c r="A287" s="202"/>
      <c r="B287" s="195" t="s">
        <v>228</v>
      </c>
      <c r="C287" s="119">
        <v>84413</v>
      </c>
      <c r="D287" s="125">
        <v>-1</v>
      </c>
      <c r="E287" s="177"/>
      <c r="F287" s="177"/>
      <c r="G287" s="177"/>
      <c r="H287" s="177"/>
      <c r="I287" s="177"/>
      <c r="J287" s="177"/>
      <c r="K287" s="224">
        <v>6870000</v>
      </c>
      <c r="L287" s="224">
        <v>7570000</v>
      </c>
      <c r="M287" s="225">
        <v>0.10189228529839883</v>
      </c>
      <c r="N287" s="60">
        <v>30</v>
      </c>
      <c r="O287" s="61">
        <f t="shared" si="29"/>
        <v>9841000</v>
      </c>
      <c r="P287" s="141">
        <v>9870000</v>
      </c>
      <c r="Q287" s="84">
        <f t="shared" si="30"/>
        <v>0.3038309114927345</v>
      </c>
      <c r="R287" s="119">
        <v>25</v>
      </c>
      <c r="S287" s="121">
        <f t="shared" si="34"/>
        <v>12337500</v>
      </c>
      <c r="T287" s="100">
        <v>12370000</v>
      </c>
      <c r="U287" s="137">
        <f t="shared" si="32"/>
        <v>0.25329280648429586</v>
      </c>
      <c r="W287" s="176" t="str">
        <f t="shared" si="33"/>
        <v>13</v>
      </c>
      <c r="X287" s="176" t="str">
        <f t="shared" si="31"/>
        <v>844</v>
      </c>
      <c r="Y287" s="144">
        <v>60000000</v>
      </c>
      <c r="Z287" s="553">
        <f t="shared" si="35"/>
        <v>3.86322188449848</v>
      </c>
      <c r="AA287" s="143"/>
      <c r="AB287" s="283"/>
      <c r="AC287" s="283"/>
      <c r="AD287" s="208"/>
      <c r="AE287" s="548" t="s">
        <v>775</v>
      </c>
      <c r="AF287" s="542"/>
      <c r="AG287" s="682"/>
      <c r="AH287" s="678"/>
      <c r="AI287" s="682"/>
      <c r="AJ287" s="671"/>
      <c r="AK287" s="671"/>
      <c r="AL287" s="663"/>
      <c r="AM287" s="663"/>
      <c r="AN287" s="663"/>
      <c r="AO287" s="663"/>
      <c r="AP287" s="667"/>
    </row>
    <row r="288" spans="1:42" ht="18.75" thickBot="1" x14ac:dyDescent="0.25">
      <c r="A288" s="202"/>
      <c r="B288" s="195" t="s">
        <v>229</v>
      </c>
      <c r="C288" s="119">
        <v>84441</v>
      </c>
      <c r="D288" s="125">
        <v>-1</v>
      </c>
      <c r="E288" s="177"/>
      <c r="F288" s="177"/>
      <c r="G288" s="177"/>
      <c r="H288" s="177"/>
      <c r="I288" s="177"/>
      <c r="J288" s="177"/>
      <c r="K288" s="224">
        <v>9870000</v>
      </c>
      <c r="L288" s="224">
        <v>11870000</v>
      </c>
      <c r="M288" s="225">
        <v>0.20263424518743667</v>
      </c>
      <c r="N288" s="60">
        <v>40</v>
      </c>
      <c r="O288" s="61">
        <f t="shared" si="29"/>
        <v>16618000</v>
      </c>
      <c r="P288" s="141">
        <v>16670000</v>
      </c>
      <c r="Q288" s="84">
        <f t="shared" si="30"/>
        <v>0.40438079191238419</v>
      </c>
      <c r="R288" s="119">
        <v>25</v>
      </c>
      <c r="S288" s="121">
        <f t="shared" si="34"/>
        <v>20837500</v>
      </c>
      <c r="T288" s="100">
        <v>20870000</v>
      </c>
      <c r="U288" s="137">
        <f t="shared" si="32"/>
        <v>0.25194961007798439</v>
      </c>
      <c r="W288" s="176" t="str">
        <f t="shared" si="33"/>
        <v>41</v>
      </c>
      <c r="X288" s="176" t="str">
        <f t="shared" si="31"/>
        <v>844</v>
      </c>
      <c r="Y288" s="144">
        <v>90000000</v>
      </c>
      <c r="Z288" s="553">
        <f t="shared" si="35"/>
        <v>3.3191361727654467</v>
      </c>
      <c r="AA288" s="143"/>
      <c r="AB288" s="283"/>
      <c r="AC288" s="283"/>
      <c r="AD288" s="208"/>
      <c r="AE288" s="548" t="s">
        <v>817</v>
      </c>
      <c r="AF288" s="542"/>
      <c r="AG288" s="682"/>
      <c r="AH288" s="678"/>
      <c r="AI288" s="682"/>
      <c r="AJ288" s="671"/>
      <c r="AK288" s="671"/>
      <c r="AL288" s="663"/>
      <c r="AM288" s="663"/>
      <c r="AN288" s="663"/>
      <c r="AO288" s="663"/>
      <c r="AP288" s="667"/>
    </row>
    <row r="289" spans="1:42" ht="18.75" thickBot="1" x14ac:dyDescent="0.25">
      <c r="A289" s="202"/>
      <c r="B289" s="209" t="s">
        <v>230</v>
      </c>
      <c r="C289" s="181">
        <v>84444</v>
      </c>
      <c r="D289" s="196">
        <v>-1</v>
      </c>
      <c r="E289" s="183"/>
      <c r="F289" s="183"/>
      <c r="G289" s="183"/>
      <c r="H289" s="183"/>
      <c r="I289" s="183"/>
      <c r="J289" s="183"/>
      <c r="K289" s="230">
        <v>20700000</v>
      </c>
      <c r="L289" s="230">
        <v>24870000</v>
      </c>
      <c r="M289" s="231">
        <v>0.20144927536231885</v>
      </c>
      <c r="N289" s="184">
        <v>25</v>
      </c>
      <c r="O289" s="185">
        <f t="shared" si="29"/>
        <v>31087500</v>
      </c>
      <c r="P289" s="186">
        <v>30870000</v>
      </c>
      <c r="Q289" s="187">
        <f t="shared" si="30"/>
        <v>0.24125452352231605</v>
      </c>
      <c r="R289" s="181">
        <v>25</v>
      </c>
      <c r="S289" s="188">
        <f t="shared" si="34"/>
        <v>38587500</v>
      </c>
      <c r="T289" s="189">
        <v>38570000</v>
      </c>
      <c r="U289" s="190">
        <f t="shared" si="32"/>
        <v>0.24943310657596371</v>
      </c>
      <c r="V289" s="191"/>
      <c r="W289" s="191" t="str">
        <f t="shared" si="33"/>
        <v>44</v>
      </c>
      <c r="X289" s="191" t="str">
        <f t="shared" si="31"/>
        <v>844</v>
      </c>
      <c r="Y289" s="347">
        <v>120000000</v>
      </c>
      <c r="Z289" s="553">
        <f t="shared" si="35"/>
        <v>2.1098153547133141</v>
      </c>
      <c r="AA289" s="201"/>
      <c r="AB289" s="284"/>
      <c r="AC289" s="284"/>
      <c r="AD289" s="210"/>
      <c r="AE289" s="548" t="s">
        <v>817</v>
      </c>
      <c r="AF289" s="542"/>
      <c r="AG289" s="683"/>
      <c r="AH289" s="679"/>
      <c r="AI289" s="683"/>
      <c r="AJ289" s="672"/>
      <c r="AK289" s="672"/>
      <c r="AL289" s="664"/>
      <c r="AM289" s="664"/>
      <c r="AN289" s="664"/>
      <c r="AO289" s="664"/>
      <c r="AP289" s="669"/>
    </row>
    <row r="290" spans="1:42" s="375" customFormat="1" ht="18.75" hidden="1" thickBot="1" x14ac:dyDescent="0.25">
      <c r="A290" s="361"/>
      <c r="B290" s="402" t="s">
        <v>231</v>
      </c>
      <c r="C290" s="376">
        <v>84511</v>
      </c>
      <c r="D290" s="403">
        <v>-1</v>
      </c>
      <c r="E290" s="378"/>
      <c r="F290" s="378"/>
      <c r="G290" s="378"/>
      <c r="H290" s="378"/>
      <c r="I290" s="378"/>
      <c r="J290" s="378"/>
      <c r="K290" s="379">
        <v>3170000</v>
      </c>
      <c r="L290" s="379">
        <v>3170000</v>
      </c>
      <c r="M290" s="380">
        <v>0</v>
      </c>
      <c r="N290" s="381">
        <v>10</v>
      </c>
      <c r="O290" s="382">
        <f t="shared" si="29"/>
        <v>3487000</v>
      </c>
      <c r="P290" s="382">
        <v>3470000</v>
      </c>
      <c r="Q290" s="383">
        <f t="shared" si="30"/>
        <v>9.4637223974763401E-2</v>
      </c>
      <c r="R290" s="376">
        <v>25</v>
      </c>
      <c r="S290" s="382">
        <f t="shared" si="34"/>
        <v>4337500</v>
      </c>
      <c r="T290" s="382">
        <v>4370000</v>
      </c>
      <c r="U290" s="384">
        <f t="shared" si="32"/>
        <v>0.25936599423631124</v>
      </c>
      <c r="V290" s="377" t="s">
        <v>613</v>
      </c>
      <c r="W290" s="377" t="str">
        <f t="shared" si="33"/>
        <v>11</v>
      </c>
      <c r="X290" s="377" t="str">
        <f t="shared" si="31"/>
        <v>845</v>
      </c>
      <c r="Y290" s="350">
        <v>1100</v>
      </c>
      <c r="Z290" s="553">
        <f t="shared" si="35"/>
        <v>-0.99974639769452445</v>
      </c>
      <c r="AA290" s="385"/>
      <c r="AB290" s="386"/>
      <c r="AC290" s="386"/>
      <c r="AD290" s="387"/>
      <c r="AE290" s="566"/>
      <c r="AF290" s="567"/>
      <c r="AG290" s="568"/>
      <c r="AH290" s="569"/>
      <c r="AI290" s="568"/>
      <c r="AJ290" s="570"/>
      <c r="AK290" s="570"/>
      <c r="AL290" s="571"/>
      <c r="AM290" s="571"/>
      <c r="AN290" s="571"/>
      <c r="AO290" s="571"/>
      <c r="AP290" s="572"/>
    </row>
    <row r="291" spans="1:42" ht="183.75" customHeight="1" thickBot="1" x14ac:dyDescent="0.25">
      <c r="A291" s="202"/>
      <c r="B291" s="195" t="s">
        <v>706</v>
      </c>
      <c r="C291" s="119">
        <v>84512</v>
      </c>
      <c r="D291" s="125">
        <v>-1</v>
      </c>
      <c r="E291" s="177"/>
      <c r="F291" s="177"/>
      <c r="G291" s="177"/>
      <c r="H291" s="177"/>
      <c r="I291" s="177"/>
      <c r="J291" s="177"/>
      <c r="K291" s="224">
        <v>4570000</v>
      </c>
      <c r="L291" s="224">
        <v>5070000</v>
      </c>
      <c r="M291" s="225">
        <v>0.10940919037199125</v>
      </c>
      <c r="N291" s="60">
        <v>20</v>
      </c>
      <c r="O291" s="61">
        <f t="shared" si="29"/>
        <v>6084000</v>
      </c>
      <c r="P291" s="141">
        <v>6070000</v>
      </c>
      <c r="Q291" s="84">
        <f t="shared" si="30"/>
        <v>0.19723865877712032</v>
      </c>
      <c r="R291" s="119">
        <v>25</v>
      </c>
      <c r="S291" s="121">
        <f t="shared" si="34"/>
        <v>7587500</v>
      </c>
      <c r="T291" s="100">
        <v>7570000</v>
      </c>
      <c r="U291" s="137">
        <f t="shared" si="32"/>
        <v>0.24711696869851729</v>
      </c>
      <c r="W291" s="176" t="str">
        <f t="shared" si="33"/>
        <v>12</v>
      </c>
      <c r="X291" s="176" t="str">
        <f t="shared" si="31"/>
        <v>845</v>
      </c>
      <c r="Y291" s="144">
        <v>40000000</v>
      </c>
      <c r="Z291" s="553">
        <f t="shared" si="35"/>
        <v>4.2718286655683686</v>
      </c>
      <c r="AA291" s="143"/>
      <c r="AB291" s="283"/>
      <c r="AC291" s="283"/>
      <c r="AD291" s="208"/>
      <c r="AE291" s="577" t="s">
        <v>734</v>
      </c>
      <c r="AF291" s="573"/>
      <c r="AG291" s="574" t="s">
        <v>791</v>
      </c>
      <c r="AH291" s="576" t="s">
        <v>792</v>
      </c>
      <c r="AI291" s="681" t="s">
        <v>790</v>
      </c>
      <c r="AJ291" s="670">
        <v>200</v>
      </c>
      <c r="AK291" s="670">
        <v>500</v>
      </c>
      <c r="AL291" s="662">
        <v>150</v>
      </c>
      <c r="AM291" s="662" t="s">
        <v>853</v>
      </c>
      <c r="AN291" s="662" t="s">
        <v>826</v>
      </c>
      <c r="AO291" s="662">
        <v>200</v>
      </c>
      <c r="AP291" s="666" t="s">
        <v>826</v>
      </c>
    </row>
    <row r="292" spans="1:42" ht="18.75" thickBot="1" x14ac:dyDescent="0.25">
      <c r="A292" s="202"/>
      <c r="B292" s="195" t="s">
        <v>233</v>
      </c>
      <c r="C292" s="119">
        <v>84513</v>
      </c>
      <c r="D292" s="125">
        <v>-1</v>
      </c>
      <c r="E292" s="177"/>
      <c r="F292" s="177"/>
      <c r="G292" s="177"/>
      <c r="H292" s="177"/>
      <c r="I292" s="177"/>
      <c r="J292" s="177"/>
      <c r="K292" s="224">
        <v>6870000</v>
      </c>
      <c r="L292" s="224">
        <v>7570000</v>
      </c>
      <c r="M292" s="225">
        <v>0.10189228529839883</v>
      </c>
      <c r="N292" s="60">
        <v>30</v>
      </c>
      <c r="O292" s="61">
        <f t="shared" si="29"/>
        <v>9841000</v>
      </c>
      <c r="P292" s="141">
        <v>9870000</v>
      </c>
      <c r="Q292" s="84">
        <f t="shared" si="30"/>
        <v>0.3038309114927345</v>
      </c>
      <c r="R292" s="119">
        <v>25</v>
      </c>
      <c r="S292" s="121">
        <f t="shared" si="34"/>
        <v>12337500</v>
      </c>
      <c r="T292" s="100">
        <v>12370000</v>
      </c>
      <c r="U292" s="137">
        <f t="shared" si="32"/>
        <v>0.25329280648429586</v>
      </c>
      <c r="W292" s="176" t="str">
        <f t="shared" si="33"/>
        <v>13</v>
      </c>
      <c r="X292" s="176" t="str">
        <f t="shared" si="31"/>
        <v>845</v>
      </c>
      <c r="Y292" s="144">
        <v>80000000</v>
      </c>
      <c r="Z292" s="553">
        <f t="shared" si="35"/>
        <v>5.4842958459979734</v>
      </c>
      <c r="AA292" s="143"/>
      <c r="AB292" s="283"/>
      <c r="AC292" s="283"/>
      <c r="AD292" s="208"/>
      <c r="AE292" s="548" t="s">
        <v>775</v>
      </c>
      <c r="AF292" s="542"/>
      <c r="AG292" s="684" t="s">
        <v>827</v>
      </c>
      <c r="AH292" s="680">
        <v>0</v>
      </c>
      <c r="AI292" s="682"/>
      <c r="AJ292" s="671"/>
      <c r="AK292" s="671"/>
      <c r="AL292" s="663"/>
      <c r="AM292" s="663"/>
      <c r="AN292" s="663"/>
      <c r="AO292" s="663"/>
      <c r="AP292" s="667"/>
    </row>
    <row r="293" spans="1:42" ht="18.75" thickBot="1" x14ac:dyDescent="0.25">
      <c r="A293" s="202"/>
      <c r="B293" s="195" t="s">
        <v>234</v>
      </c>
      <c r="C293" s="119">
        <v>84541</v>
      </c>
      <c r="D293" s="125">
        <v>-1</v>
      </c>
      <c r="E293" s="177"/>
      <c r="F293" s="177"/>
      <c r="G293" s="177"/>
      <c r="H293" s="177"/>
      <c r="I293" s="177"/>
      <c r="J293" s="177"/>
      <c r="K293" s="224">
        <v>9870000</v>
      </c>
      <c r="L293" s="224">
        <v>11870000</v>
      </c>
      <c r="M293" s="225">
        <v>0.20263424518743667</v>
      </c>
      <c r="N293" s="60">
        <v>40</v>
      </c>
      <c r="O293" s="61">
        <f t="shared" si="29"/>
        <v>16618000</v>
      </c>
      <c r="P293" s="141">
        <v>16670000</v>
      </c>
      <c r="Q293" s="84">
        <f t="shared" si="30"/>
        <v>0.40438079191238419</v>
      </c>
      <c r="R293" s="119">
        <v>25</v>
      </c>
      <c r="S293" s="121">
        <f t="shared" si="34"/>
        <v>20837500</v>
      </c>
      <c r="T293" s="100">
        <v>20870000</v>
      </c>
      <c r="U293" s="137">
        <f t="shared" si="32"/>
        <v>0.25194961007798439</v>
      </c>
      <c r="W293" s="176" t="str">
        <f t="shared" si="33"/>
        <v>41</v>
      </c>
      <c r="X293" s="176" t="str">
        <f t="shared" si="31"/>
        <v>845</v>
      </c>
      <c r="Y293" s="144">
        <v>140000000</v>
      </c>
      <c r="Z293" s="553">
        <f t="shared" si="35"/>
        <v>5.7186562687462503</v>
      </c>
      <c r="AA293" s="143"/>
      <c r="AB293" s="283"/>
      <c r="AC293" s="283">
        <v>600</v>
      </c>
      <c r="AD293" s="208"/>
      <c r="AE293" s="548" t="s">
        <v>817</v>
      </c>
      <c r="AF293" s="542"/>
      <c r="AG293" s="682"/>
      <c r="AH293" s="678"/>
      <c r="AI293" s="682"/>
      <c r="AJ293" s="671"/>
      <c r="AK293" s="671"/>
      <c r="AL293" s="663"/>
      <c r="AM293" s="663"/>
      <c r="AN293" s="663"/>
      <c r="AO293" s="663"/>
      <c r="AP293" s="667"/>
    </row>
    <row r="294" spans="1:42" ht="18.75" thickBot="1" x14ac:dyDescent="0.25">
      <c r="A294" s="202"/>
      <c r="B294" s="259" t="s">
        <v>235</v>
      </c>
      <c r="C294" s="149">
        <v>84544</v>
      </c>
      <c r="D294" s="193">
        <v>-1</v>
      </c>
      <c r="E294" s="178"/>
      <c r="F294" s="178"/>
      <c r="G294" s="178"/>
      <c r="H294" s="178"/>
      <c r="I294" s="178"/>
      <c r="J294" s="178"/>
      <c r="K294" s="226">
        <v>20700000</v>
      </c>
      <c r="L294" s="226">
        <v>24870000</v>
      </c>
      <c r="M294" s="227">
        <v>0.20144927536231885</v>
      </c>
      <c r="N294" s="145">
        <v>25</v>
      </c>
      <c r="O294" s="146">
        <f t="shared" si="29"/>
        <v>31087500</v>
      </c>
      <c r="P294" s="147">
        <v>30870000</v>
      </c>
      <c r="Q294" s="148">
        <f t="shared" si="30"/>
        <v>0.24125452352231605</v>
      </c>
      <c r="R294" s="149">
        <v>25</v>
      </c>
      <c r="S294" s="150">
        <f t="shared" si="34"/>
        <v>38587500</v>
      </c>
      <c r="T294" s="151">
        <v>38570000</v>
      </c>
      <c r="U294" s="152">
        <f t="shared" si="32"/>
        <v>0.24943310657596371</v>
      </c>
      <c r="W294" s="176" t="str">
        <f t="shared" si="33"/>
        <v>44</v>
      </c>
      <c r="X294" s="176" t="str">
        <f t="shared" si="31"/>
        <v>845</v>
      </c>
      <c r="Y294" s="351">
        <v>180000000</v>
      </c>
      <c r="Z294" s="553">
        <f t="shared" si="35"/>
        <v>3.6647230320699706</v>
      </c>
      <c r="AA294" s="153"/>
      <c r="AB294" s="283"/>
      <c r="AC294" s="283"/>
      <c r="AD294" s="260"/>
      <c r="AE294" s="566" t="s">
        <v>817</v>
      </c>
      <c r="AF294" s="567"/>
      <c r="AG294" s="700"/>
      <c r="AH294" s="701"/>
      <c r="AI294" s="700"/>
      <c r="AJ294" s="673"/>
      <c r="AK294" s="673"/>
      <c r="AL294" s="665"/>
      <c r="AM294" s="665"/>
      <c r="AN294" s="665"/>
      <c r="AO294" s="665"/>
      <c r="AP294" s="668"/>
    </row>
    <row r="295" spans="1:42" ht="36.75" customHeight="1" thickBot="1" x14ac:dyDescent="0.25">
      <c r="A295" s="202"/>
      <c r="B295" s="203" t="s">
        <v>705</v>
      </c>
      <c r="C295" s="164">
        <v>84811</v>
      </c>
      <c r="D295" s="194">
        <v>-1</v>
      </c>
      <c r="E295" s="194"/>
      <c r="F295" s="194"/>
      <c r="G295" s="194"/>
      <c r="H295" s="194"/>
      <c r="I295" s="194"/>
      <c r="J295" s="194"/>
      <c r="K295" s="228">
        <v>3170000</v>
      </c>
      <c r="L295" s="228">
        <v>3170000</v>
      </c>
      <c r="M295" s="229">
        <v>0</v>
      </c>
      <c r="N295" s="168">
        <v>10</v>
      </c>
      <c r="O295" s="264">
        <f t="shared" si="29"/>
        <v>3487000</v>
      </c>
      <c r="P295" s="246">
        <v>3470000</v>
      </c>
      <c r="Q295" s="265">
        <f t="shared" si="30"/>
        <v>9.4637223974763401E-2</v>
      </c>
      <c r="R295" s="164">
        <v>25</v>
      </c>
      <c r="S295" s="247">
        <f t="shared" si="34"/>
        <v>4337500</v>
      </c>
      <c r="T295" s="248">
        <v>4370000</v>
      </c>
      <c r="U295" s="174">
        <f t="shared" si="32"/>
        <v>0.25936599423631124</v>
      </c>
      <c r="V295" s="243"/>
      <c r="W295" s="243" t="str">
        <f t="shared" si="33"/>
        <v>11</v>
      </c>
      <c r="X295" s="243" t="str">
        <f t="shared" si="31"/>
        <v>848</v>
      </c>
      <c r="Y295" s="218">
        <v>15000000</v>
      </c>
      <c r="Z295" s="553">
        <f t="shared" si="35"/>
        <v>2.4582132564841497</v>
      </c>
      <c r="AA295" s="221"/>
      <c r="AB295" s="288"/>
      <c r="AC295" s="288"/>
      <c r="AD295" s="266"/>
      <c r="AE295" s="577" t="s">
        <v>734</v>
      </c>
      <c r="AF295" s="573"/>
      <c r="AG295" s="681" t="s">
        <v>828</v>
      </c>
      <c r="AH295" s="677">
        <v>-50</v>
      </c>
      <c r="AI295" s="681" t="s">
        <v>794</v>
      </c>
      <c r="AJ295" s="670"/>
      <c r="AK295" s="670"/>
      <c r="AL295" s="662"/>
      <c r="AM295" s="662"/>
      <c r="AN295" s="662" t="s">
        <v>826</v>
      </c>
      <c r="AO295" s="662"/>
      <c r="AP295" s="575" t="s">
        <v>826</v>
      </c>
    </row>
    <row r="296" spans="1:42" s="375" customFormat="1" ht="18.75" hidden="1" customHeight="1" thickBot="1" x14ac:dyDescent="0.25">
      <c r="A296" s="361"/>
      <c r="B296" s="362" t="s">
        <v>242</v>
      </c>
      <c r="C296" s="363">
        <v>84812</v>
      </c>
      <c r="D296" s="364">
        <v>-1</v>
      </c>
      <c r="E296" s="364"/>
      <c r="F296" s="364"/>
      <c r="G296" s="364"/>
      <c r="H296" s="364"/>
      <c r="I296" s="364"/>
      <c r="J296" s="364"/>
      <c r="K296" s="366">
        <v>4570000</v>
      </c>
      <c r="L296" s="366">
        <v>5070000</v>
      </c>
      <c r="M296" s="367">
        <v>0.10940919037199125</v>
      </c>
      <c r="N296" s="368">
        <v>20</v>
      </c>
      <c r="O296" s="455">
        <f t="shared" si="29"/>
        <v>6084000</v>
      </c>
      <c r="P296" s="455">
        <v>6070000</v>
      </c>
      <c r="Q296" s="456">
        <f t="shared" si="30"/>
        <v>0.19723865877712032</v>
      </c>
      <c r="R296" s="363">
        <v>25</v>
      </c>
      <c r="S296" s="455">
        <f t="shared" si="34"/>
        <v>7587500</v>
      </c>
      <c r="T296" s="455">
        <v>7570000</v>
      </c>
      <c r="U296" s="370">
        <f t="shared" si="32"/>
        <v>0.24711696869851729</v>
      </c>
      <c r="V296" s="363" t="s">
        <v>613</v>
      </c>
      <c r="W296" s="363" t="str">
        <f t="shared" si="33"/>
        <v>12</v>
      </c>
      <c r="X296" s="363" t="str">
        <f t="shared" ref="X296:X359" si="36">LEFT(C296,3)</f>
        <v>848</v>
      </c>
      <c r="Y296" s="372">
        <v>2100</v>
      </c>
      <c r="Z296" s="553">
        <f t="shared" si="35"/>
        <v>-0.99972322899505761</v>
      </c>
      <c r="AA296" s="372"/>
      <c r="AB296" s="457"/>
      <c r="AC296" s="457"/>
      <c r="AD296" s="458"/>
      <c r="AE296" s="548"/>
      <c r="AF296" s="542"/>
      <c r="AG296" s="682"/>
      <c r="AH296" s="678"/>
      <c r="AI296" s="682"/>
      <c r="AJ296" s="671"/>
      <c r="AK296" s="671"/>
      <c r="AL296" s="663"/>
      <c r="AM296" s="663"/>
      <c r="AN296" s="663"/>
      <c r="AO296" s="663"/>
      <c r="AP296" s="560"/>
    </row>
    <row r="297" spans="1:42" ht="18.75" thickBot="1" x14ac:dyDescent="0.25">
      <c r="A297" s="202"/>
      <c r="B297" s="195" t="s">
        <v>243</v>
      </c>
      <c r="C297" s="119">
        <v>84813</v>
      </c>
      <c r="D297" s="125">
        <v>-1</v>
      </c>
      <c r="E297" s="263"/>
      <c r="F297" s="263"/>
      <c r="G297" s="263"/>
      <c r="H297" s="263"/>
      <c r="I297" s="263"/>
      <c r="J297" s="263"/>
      <c r="K297" s="224">
        <v>6870000</v>
      </c>
      <c r="L297" s="224">
        <v>7570000</v>
      </c>
      <c r="M297" s="225">
        <v>0.10189228529839883</v>
      </c>
      <c r="N297" s="60">
        <v>30</v>
      </c>
      <c r="O297" s="261">
        <f t="shared" si="29"/>
        <v>9841000</v>
      </c>
      <c r="P297" s="239">
        <v>9870000</v>
      </c>
      <c r="Q297" s="262">
        <f t="shared" si="30"/>
        <v>0.3038309114927345</v>
      </c>
      <c r="R297" s="119">
        <v>25</v>
      </c>
      <c r="S297" s="240">
        <f t="shared" si="34"/>
        <v>12337500</v>
      </c>
      <c r="T297" s="241">
        <v>12370000</v>
      </c>
      <c r="U297" s="137">
        <f t="shared" ref="U297:U360" si="37">(T297-P297)/P297</f>
        <v>0.25329280648429586</v>
      </c>
      <c r="V297" s="236"/>
      <c r="W297" s="236" t="str">
        <f t="shared" si="33"/>
        <v>13</v>
      </c>
      <c r="X297" s="236" t="str">
        <f t="shared" si="36"/>
        <v>848</v>
      </c>
      <c r="Y297" s="144">
        <v>40000000</v>
      </c>
      <c r="Z297" s="553">
        <f t="shared" si="35"/>
        <v>2.2421479229989867</v>
      </c>
      <c r="AA297" s="219"/>
      <c r="AB297" s="289"/>
      <c r="AC297" s="289"/>
      <c r="AD297" s="506"/>
      <c r="AE297" s="548" t="s">
        <v>775</v>
      </c>
      <c r="AF297" s="542"/>
      <c r="AG297" s="682"/>
      <c r="AH297" s="678"/>
      <c r="AI297" s="682"/>
      <c r="AJ297" s="671"/>
      <c r="AK297" s="671"/>
      <c r="AL297" s="663"/>
      <c r="AM297" s="663"/>
      <c r="AN297" s="663"/>
      <c r="AO297" s="663"/>
      <c r="AP297" s="559" t="s">
        <v>826</v>
      </c>
    </row>
    <row r="298" spans="1:42" ht="18.75" thickBot="1" x14ac:dyDescent="0.25">
      <c r="A298" s="202"/>
      <c r="B298" s="195" t="s">
        <v>244</v>
      </c>
      <c r="C298" s="119">
        <v>84841</v>
      </c>
      <c r="D298" s="125">
        <v>-1</v>
      </c>
      <c r="E298" s="263"/>
      <c r="F298" s="263"/>
      <c r="G298" s="263"/>
      <c r="H298" s="263"/>
      <c r="I298" s="263"/>
      <c r="J298" s="263"/>
      <c r="K298" s="224">
        <v>9870000</v>
      </c>
      <c r="L298" s="224">
        <v>11870000</v>
      </c>
      <c r="M298" s="225">
        <v>0.20263424518743667</v>
      </c>
      <c r="N298" s="60">
        <v>40</v>
      </c>
      <c r="O298" s="261">
        <f t="shared" si="29"/>
        <v>16618000</v>
      </c>
      <c r="P298" s="239">
        <v>16670000</v>
      </c>
      <c r="Q298" s="262">
        <f t="shared" si="30"/>
        <v>0.40438079191238419</v>
      </c>
      <c r="R298" s="119">
        <v>25</v>
      </c>
      <c r="S298" s="240">
        <f t="shared" si="34"/>
        <v>20837500</v>
      </c>
      <c r="T298" s="241">
        <v>20870000</v>
      </c>
      <c r="U298" s="137">
        <f t="shared" si="37"/>
        <v>0.25194961007798439</v>
      </c>
      <c r="V298" s="236"/>
      <c r="W298" s="236" t="str">
        <f t="shared" si="33"/>
        <v>41</v>
      </c>
      <c r="X298" s="236" t="str">
        <f t="shared" si="36"/>
        <v>848</v>
      </c>
      <c r="Y298" s="144">
        <v>60000000</v>
      </c>
      <c r="Z298" s="553">
        <f t="shared" si="35"/>
        <v>1.8794241151769646</v>
      </c>
      <c r="AA298" s="219"/>
      <c r="AB298" s="289"/>
      <c r="AC298" s="289"/>
      <c r="AD298" s="506"/>
      <c r="AE298" s="548" t="s">
        <v>817</v>
      </c>
      <c r="AF298" s="542"/>
      <c r="AG298" s="682"/>
      <c r="AH298" s="678"/>
      <c r="AI298" s="682"/>
      <c r="AJ298" s="671"/>
      <c r="AK298" s="671"/>
      <c r="AL298" s="663"/>
      <c r="AM298" s="663"/>
      <c r="AN298" s="663"/>
      <c r="AO298" s="663"/>
      <c r="AP298" s="559" t="s">
        <v>850</v>
      </c>
    </row>
    <row r="299" spans="1:42" ht="18.75" thickBot="1" x14ac:dyDescent="0.25">
      <c r="A299" s="202"/>
      <c r="B299" s="209" t="s">
        <v>245</v>
      </c>
      <c r="C299" s="181">
        <v>84844</v>
      </c>
      <c r="D299" s="196">
        <v>-1</v>
      </c>
      <c r="E299" s="196"/>
      <c r="F299" s="196"/>
      <c r="G299" s="196"/>
      <c r="H299" s="196"/>
      <c r="I299" s="196"/>
      <c r="J299" s="196"/>
      <c r="K299" s="230">
        <v>20700000</v>
      </c>
      <c r="L299" s="230">
        <v>24870000</v>
      </c>
      <c r="M299" s="231">
        <v>0.20144927536231885</v>
      </c>
      <c r="N299" s="184">
        <v>25</v>
      </c>
      <c r="O299" s="267">
        <f>L299+(L299*N299/100)</f>
        <v>31087500</v>
      </c>
      <c r="P299" s="253">
        <v>30870000</v>
      </c>
      <c r="Q299" s="268">
        <f t="shared" si="30"/>
        <v>0.24125452352231605</v>
      </c>
      <c r="R299" s="181">
        <v>25</v>
      </c>
      <c r="S299" s="254">
        <f t="shared" si="34"/>
        <v>38587500</v>
      </c>
      <c r="T299" s="255">
        <v>38570000</v>
      </c>
      <c r="U299" s="190">
        <f t="shared" si="37"/>
        <v>0.24943310657596371</v>
      </c>
      <c r="V299" s="256"/>
      <c r="W299" s="256" t="str">
        <f t="shared" si="33"/>
        <v>44</v>
      </c>
      <c r="X299" s="256" t="str">
        <f t="shared" si="36"/>
        <v>848</v>
      </c>
      <c r="Y299" s="347">
        <v>90000000</v>
      </c>
      <c r="Z299" s="553">
        <f t="shared" si="35"/>
        <v>1.3323615160349853</v>
      </c>
      <c r="AA299" s="220"/>
      <c r="AB299" s="290"/>
      <c r="AC299" s="290"/>
      <c r="AD299" s="507"/>
      <c r="AE299" s="548" t="s">
        <v>817</v>
      </c>
      <c r="AF299" s="542"/>
      <c r="AG299" s="683"/>
      <c r="AH299" s="679"/>
      <c r="AI299" s="683"/>
      <c r="AJ299" s="672"/>
      <c r="AK299" s="672"/>
      <c r="AL299" s="664"/>
      <c r="AM299" s="664"/>
      <c r="AN299" s="664"/>
      <c r="AO299" s="664"/>
      <c r="AP299" s="559" t="s">
        <v>854</v>
      </c>
    </row>
    <row r="300" spans="1:42" s="375" customFormat="1" ht="18.75" hidden="1" thickBot="1" x14ac:dyDescent="0.25">
      <c r="A300" s="361"/>
      <c r="B300" s="406" t="s">
        <v>270</v>
      </c>
      <c r="C300" s="406">
        <v>20011</v>
      </c>
      <c r="E300" s="408"/>
      <c r="F300" s="408"/>
      <c r="G300" s="408"/>
      <c r="H300" s="408"/>
      <c r="I300" s="408"/>
      <c r="J300" s="408"/>
      <c r="K300" s="409"/>
      <c r="L300" s="409">
        <v>3870000</v>
      </c>
      <c r="M300" s="410" t="s">
        <v>266</v>
      </c>
      <c r="N300" s="405">
        <v>10</v>
      </c>
      <c r="O300" s="411">
        <f t="shared" ref="O300:O363" si="38">L300+(L300*N300/100)</f>
        <v>4257000</v>
      </c>
      <c r="P300" s="411">
        <v>4270000</v>
      </c>
      <c r="Q300" s="412">
        <f t="shared" si="30"/>
        <v>0.10335917312661498</v>
      </c>
      <c r="R300" s="406">
        <v>25</v>
      </c>
      <c r="S300" s="411">
        <f t="shared" si="34"/>
        <v>5337500</v>
      </c>
      <c r="T300" s="411">
        <v>5370000</v>
      </c>
      <c r="U300" s="413">
        <f t="shared" si="37"/>
        <v>0.2576112412177986</v>
      </c>
      <c r="V300" s="375" t="s">
        <v>613</v>
      </c>
      <c r="W300" s="375" t="str">
        <f t="shared" si="33"/>
        <v>11</v>
      </c>
      <c r="X300" s="375" t="str">
        <f t="shared" si="36"/>
        <v>200</v>
      </c>
      <c r="Y300" s="414">
        <v>1100</v>
      </c>
      <c r="Z300" s="553">
        <f t="shared" si="35"/>
        <v>-0.99979391100702575</v>
      </c>
      <c r="AA300" s="415"/>
      <c r="AB300" s="374"/>
      <c r="AC300" s="374"/>
      <c r="AD300" s="430"/>
      <c r="AE300" s="548"/>
      <c r="AF300" s="542"/>
      <c r="AG300" s="541"/>
      <c r="AH300" s="551"/>
      <c r="AI300" s="541"/>
      <c r="AJ300" s="557"/>
      <c r="AK300" s="557"/>
      <c r="AL300" s="558"/>
      <c r="AM300" s="558"/>
      <c r="AN300" s="558"/>
      <c r="AO300" s="558"/>
      <c r="AP300" s="560"/>
    </row>
    <row r="301" spans="1:42" s="375" customFormat="1" ht="18.75" hidden="1" thickBot="1" x14ac:dyDescent="0.25">
      <c r="A301" s="361"/>
      <c r="B301" s="363" t="s">
        <v>271</v>
      </c>
      <c r="C301" s="363">
        <v>20012</v>
      </c>
      <c r="E301" s="408"/>
      <c r="F301" s="408"/>
      <c r="G301" s="408"/>
      <c r="H301" s="408"/>
      <c r="I301" s="408"/>
      <c r="J301" s="408"/>
      <c r="K301" s="366"/>
      <c r="L301" s="366">
        <v>6470000</v>
      </c>
      <c r="M301" s="367" t="s">
        <v>266</v>
      </c>
      <c r="N301" s="368">
        <v>20</v>
      </c>
      <c r="O301" s="360">
        <f t="shared" si="38"/>
        <v>7764000</v>
      </c>
      <c r="P301" s="360">
        <v>7770000</v>
      </c>
      <c r="Q301" s="369">
        <f t="shared" si="30"/>
        <v>0.20092735703245751</v>
      </c>
      <c r="R301" s="363">
        <v>25</v>
      </c>
      <c r="S301" s="360">
        <f t="shared" si="34"/>
        <v>9712500</v>
      </c>
      <c r="T301" s="360">
        <v>9770000</v>
      </c>
      <c r="U301" s="370">
        <f t="shared" si="37"/>
        <v>0.2574002574002574</v>
      </c>
      <c r="V301" s="375" t="s">
        <v>613</v>
      </c>
      <c r="W301" s="375" t="str">
        <f t="shared" si="33"/>
        <v>12</v>
      </c>
      <c r="X301" s="375" t="str">
        <f t="shared" si="36"/>
        <v>200</v>
      </c>
      <c r="Y301" s="372">
        <v>2300</v>
      </c>
      <c r="Z301" s="553">
        <f t="shared" si="35"/>
        <v>-0.99976319176319173</v>
      </c>
      <c r="AA301" s="373"/>
      <c r="AB301" s="374"/>
      <c r="AC301" s="374"/>
      <c r="AD301" s="418"/>
      <c r="AE301" s="548"/>
      <c r="AF301" s="542"/>
      <c r="AG301" s="541"/>
      <c r="AH301" s="551"/>
      <c r="AI301" s="541"/>
      <c r="AJ301" s="557"/>
      <c r="AK301" s="557"/>
      <c r="AL301" s="558"/>
      <c r="AM301" s="558"/>
      <c r="AN301" s="558"/>
      <c r="AO301" s="558"/>
      <c r="AP301" s="560"/>
    </row>
    <row r="302" spans="1:42" s="375" customFormat="1" ht="18.75" hidden="1" thickBot="1" x14ac:dyDescent="0.25">
      <c r="A302" s="361"/>
      <c r="B302" s="363" t="s">
        <v>272</v>
      </c>
      <c r="C302" s="363">
        <v>20013</v>
      </c>
      <c r="E302" s="408"/>
      <c r="F302" s="408"/>
      <c r="G302" s="408"/>
      <c r="H302" s="408"/>
      <c r="I302" s="408"/>
      <c r="J302" s="408"/>
      <c r="K302" s="366"/>
      <c r="L302" s="366">
        <v>8970000</v>
      </c>
      <c r="M302" s="367" t="s">
        <v>266</v>
      </c>
      <c r="N302" s="368">
        <v>30</v>
      </c>
      <c r="O302" s="360">
        <f t="shared" si="38"/>
        <v>11661000</v>
      </c>
      <c r="P302" s="360">
        <v>11700000</v>
      </c>
      <c r="Q302" s="369">
        <f t="shared" si="30"/>
        <v>0.30434782608695654</v>
      </c>
      <c r="R302" s="363">
        <v>25</v>
      </c>
      <c r="S302" s="360">
        <f t="shared" si="34"/>
        <v>14625000</v>
      </c>
      <c r="T302" s="360">
        <v>14670000</v>
      </c>
      <c r="U302" s="370">
        <f t="shared" si="37"/>
        <v>0.25384615384615383</v>
      </c>
      <c r="V302" s="375" t="s">
        <v>613</v>
      </c>
      <c r="W302" s="375" t="str">
        <f t="shared" si="33"/>
        <v>13</v>
      </c>
      <c r="X302" s="375" t="str">
        <f t="shared" si="36"/>
        <v>200</v>
      </c>
      <c r="Y302" s="372">
        <v>3700</v>
      </c>
      <c r="Z302" s="553">
        <f t="shared" si="35"/>
        <v>-0.9997470085470086</v>
      </c>
      <c r="AA302" s="373"/>
      <c r="AB302" s="374"/>
      <c r="AC302" s="374"/>
      <c r="AD302" s="418"/>
      <c r="AE302" s="548"/>
      <c r="AF302" s="542"/>
      <c r="AG302" s="541"/>
      <c r="AH302" s="551"/>
      <c r="AI302" s="541"/>
      <c r="AJ302" s="557"/>
      <c r="AK302" s="557"/>
      <c r="AL302" s="558"/>
      <c r="AM302" s="558"/>
      <c r="AN302" s="558"/>
      <c r="AO302" s="558"/>
      <c r="AP302" s="560"/>
    </row>
    <row r="303" spans="1:42" s="375" customFormat="1" ht="18.75" hidden="1" thickBot="1" x14ac:dyDescent="0.25">
      <c r="A303" s="361"/>
      <c r="B303" s="363" t="s">
        <v>273</v>
      </c>
      <c r="C303" s="363">
        <v>20015</v>
      </c>
      <c r="E303" s="408"/>
      <c r="F303" s="408"/>
      <c r="G303" s="408"/>
      <c r="H303" s="408"/>
      <c r="I303" s="408"/>
      <c r="J303" s="408"/>
      <c r="K303" s="366"/>
      <c r="L303" s="366">
        <v>14570000</v>
      </c>
      <c r="M303" s="367" t="s">
        <v>266</v>
      </c>
      <c r="N303" s="368">
        <v>40</v>
      </c>
      <c r="O303" s="360">
        <f t="shared" si="38"/>
        <v>20398000</v>
      </c>
      <c r="P303" s="360">
        <v>20370000</v>
      </c>
      <c r="Q303" s="369">
        <f t="shared" si="30"/>
        <v>0.39807824296499655</v>
      </c>
      <c r="R303" s="363">
        <v>25</v>
      </c>
      <c r="S303" s="360">
        <f t="shared" si="34"/>
        <v>25462500</v>
      </c>
      <c r="T303" s="360">
        <v>25470000</v>
      </c>
      <c r="U303" s="370">
        <f t="shared" si="37"/>
        <v>0.25036818851251841</v>
      </c>
      <c r="V303" s="375" t="s">
        <v>613</v>
      </c>
      <c r="W303" s="375" t="str">
        <f t="shared" si="33"/>
        <v>15</v>
      </c>
      <c r="X303" s="375" t="str">
        <f t="shared" si="36"/>
        <v>200</v>
      </c>
      <c r="Y303" s="372">
        <v>5900</v>
      </c>
      <c r="Z303" s="553">
        <f t="shared" si="35"/>
        <v>-0.99976828669612172</v>
      </c>
      <c r="AA303" s="373"/>
      <c r="AB303" s="374"/>
      <c r="AC303" s="374"/>
      <c r="AD303" s="418"/>
      <c r="AE303" s="548"/>
      <c r="AF303" s="542"/>
      <c r="AG303" s="541"/>
      <c r="AH303" s="551"/>
      <c r="AI303" s="541"/>
      <c r="AJ303" s="557"/>
      <c r="AK303" s="557"/>
      <c r="AL303" s="558"/>
      <c r="AM303" s="558"/>
      <c r="AN303" s="558"/>
      <c r="AO303" s="558"/>
      <c r="AP303" s="560"/>
    </row>
    <row r="304" spans="1:42" s="375" customFormat="1" ht="18.75" hidden="1" thickBot="1" x14ac:dyDescent="0.25">
      <c r="A304" s="361"/>
      <c r="B304" s="431" t="s">
        <v>274</v>
      </c>
      <c r="C304" s="431">
        <v>20021</v>
      </c>
      <c r="E304" s="408"/>
      <c r="F304" s="408"/>
      <c r="G304" s="408"/>
      <c r="H304" s="408"/>
      <c r="I304" s="408"/>
      <c r="J304" s="408"/>
      <c r="K304" s="366"/>
      <c r="L304" s="366">
        <v>5370000</v>
      </c>
      <c r="M304" s="367" t="s">
        <v>266</v>
      </c>
      <c r="N304" s="368">
        <v>10</v>
      </c>
      <c r="O304" s="360">
        <f t="shared" si="38"/>
        <v>5907000</v>
      </c>
      <c r="P304" s="360">
        <v>5970000</v>
      </c>
      <c r="Q304" s="369">
        <f t="shared" si="30"/>
        <v>0.11173184357541899</v>
      </c>
      <c r="R304" s="363">
        <v>25</v>
      </c>
      <c r="S304" s="360">
        <f t="shared" si="34"/>
        <v>7462500</v>
      </c>
      <c r="T304" s="360">
        <v>8070000</v>
      </c>
      <c r="U304" s="370">
        <f t="shared" si="37"/>
        <v>0.35175879396984927</v>
      </c>
      <c r="V304" s="375" t="s">
        <v>613</v>
      </c>
      <c r="W304" s="375" t="str">
        <f t="shared" si="33"/>
        <v>21</v>
      </c>
      <c r="X304" s="375" t="str">
        <f t="shared" si="36"/>
        <v>200</v>
      </c>
      <c r="Y304" s="372">
        <v>1500</v>
      </c>
      <c r="Z304" s="553">
        <f t="shared" si="35"/>
        <v>-0.99979899497487434</v>
      </c>
      <c r="AA304" s="373"/>
      <c r="AB304" s="374"/>
      <c r="AC304" s="374"/>
      <c r="AD304" s="418"/>
      <c r="AE304" s="548"/>
      <c r="AF304" s="542"/>
      <c r="AG304" s="541"/>
      <c r="AH304" s="551"/>
      <c r="AI304" s="541"/>
      <c r="AJ304" s="557"/>
      <c r="AK304" s="557"/>
      <c r="AL304" s="558"/>
      <c r="AM304" s="558"/>
      <c r="AN304" s="558"/>
      <c r="AO304" s="558"/>
      <c r="AP304" s="560"/>
    </row>
    <row r="305" spans="1:42" s="375" customFormat="1" ht="18.75" hidden="1" thickBot="1" x14ac:dyDescent="0.25">
      <c r="A305" s="361"/>
      <c r="B305" s="431" t="s">
        <v>275</v>
      </c>
      <c r="C305" s="431">
        <v>20022</v>
      </c>
      <c r="E305" s="408"/>
      <c r="F305" s="408"/>
      <c r="G305" s="408"/>
      <c r="H305" s="408"/>
      <c r="I305" s="408"/>
      <c r="J305" s="408"/>
      <c r="K305" s="366"/>
      <c r="L305" s="366">
        <v>8070000</v>
      </c>
      <c r="M305" s="367" t="s">
        <v>266</v>
      </c>
      <c r="N305" s="368">
        <v>20</v>
      </c>
      <c r="O305" s="360">
        <f t="shared" si="38"/>
        <v>9684000</v>
      </c>
      <c r="P305" s="360">
        <v>9700000</v>
      </c>
      <c r="Q305" s="369">
        <f t="shared" si="30"/>
        <v>0.20198265179677818</v>
      </c>
      <c r="R305" s="363">
        <v>25</v>
      </c>
      <c r="S305" s="360">
        <f t="shared" si="34"/>
        <v>12125000</v>
      </c>
      <c r="T305" s="360">
        <v>13070000</v>
      </c>
      <c r="U305" s="370">
        <f t="shared" si="37"/>
        <v>0.34742268041237112</v>
      </c>
      <c r="V305" s="375" t="s">
        <v>613</v>
      </c>
      <c r="W305" s="375" t="str">
        <f t="shared" si="33"/>
        <v>22</v>
      </c>
      <c r="X305" s="375" t="str">
        <f t="shared" si="36"/>
        <v>200</v>
      </c>
      <c r="Y305" s="372">
        <v>2700</v>
      </c>
      <c r="Z305" s="553">
        <f t="shared" si="35"/>
        <v>-0.99977731958762883</v>
      </c>
      <c r="AA305" s="373"/>
      <c r="AB305" s="374"/>
      <c r="AC305" s="374"/>
      <c r="AD305" s="418"/>
      <c r="AE305" s="548"/>
      <c r="AF305" s="542"/>
      <c r="AG305" s="541"/>
      <c r="AH305" s="551"/>
      <c r="AI305" s="541"/>
      <c r="AJ305" s="557"/>
      <c r="AK305" s="557"/>
      <c r="AL305" s="558"/>
      <c r="AM305" s="558"/>
      <c r="AN305" s="558"/>
      <c r="AO305" s="558"/>
      <c r="AP305" s="560"/>
    </row>
    <row r="306" spans="1:42" s="375" customFormat="1" ht="18.75" hidden="1" thickBot="1" x14ac:dyDescent="0.25">
      <c r="A306" s="361"/>
      <c r="B306" s="431" t="s">
        <v>276</v>
      </c>
      <c r="C306" s="431">
        <v>20023</v>
      </c>
      <c r="E306" s="408"/>
      <c r="F306" s="408"/>
      <c r="G306" s="408"/>
      <c r="H306" s="408"/>
      <c r="I306" s="408"/>
      <c r="J306" s="408"/>
      <c r="K306" s="366"/>
      <c r="L306" s="366">
        <v>10170000</v>
      </c>
      <c r="M306" s="367" t="s">
        <v>266</v>
      </c>
      <c r="N306" s="368">
        <v>30</v>
      </c>
      <c r="O306" s="360">
        <f t="shared" si="38"/>
        <v>13221000</v>
      </c>
      <c r="P306" s="360">
        <v>13270000</v>
      </c>
      <c r="Q306" s="369">
        <f t="shared" si="30"/>
        <v>0.30481809242871188</v>
      </c>
      <c r="R306" s="363">
        <v>25</v>
      </c>
      <c r="S306" s="360">
        <f t="shared" si="34"/>
        <v>16587500</v>
      </c>
      <c r="T306" s="360">
        <v>17970000</v>
      </c>
      <c r="U306" s="370">
        <f t="shared" si="37"/>
        <v>0.35418236623963828</v>
      </c>
      <c r="V306" s="375" t="s">
        <v>613</v>
      </c>
      <c r="W306" s="375" t="str">
        <f t="shared" si="33"/>
        <v>23</v>
      </c>
      <c r="X306" s="375" t="str">
        <f t="shared" si="36"/>
        <v>200</v>
      </c>
      <c r="Y306" s="372">
        <v>4200</v>
      </c>
      <c r="Z306" s="553">
        <f t="shared" si="35"/>
        <v>-0.9997467972871138</v>
      </c>
      <c r="AA306" s="373"/>
      <c r="AB306" s="374"/>
      <c r="AC306" s="374"/>
      <c r="AD306" s="418"/>
      <c r="AE306" s="548"/>
      <c r="AF306" s="542"/>
      <c r="AG306" s="541"/>
      <c r="AH306" s="551"/>
      <c r="AI306" s="541"/>
      <c r="AJ306" s="557"/>
      <c r="AK306" s="557"/>
      <c r="AL306" s="558"/>
      <c r="AM306" s="558"/>
      <c r="AN306" s="558"/>
      <c r="AO306" s="558"/>
      <c r="AP306" s="560"/>
    </row>
    <row r="307" spans="1:42" s="375" customFormat="1" ht="18.75" hidden="1" thickBot="1" x14ac:dyDescent="0.25">
      <c r="A307" s="361"/>
      <c r="B307" s="432" t="s">
        <v>277</v>
      </c>
      <c r="C307" s="432">
        <v>20025</v>
      </c>
      <c r="E307" s="408"/>
      <c r="F307" s="408"/>
      <c r="G307" s="408"/>
      <c r="H307" s="408"/>
      <c r="I307" s="408"/>
      <c r="J307" s="408"/>
      <c r="K307" s="422"/>
      <c r="L307" s="422">
        <v>15070000</v>
      </c>
      <c r="M307" s="423" t="s">
        <v>266</v>
      </c>
      <c r="N307" s="419">
        <v>40</v>
      </c>
      <c r="O307" s="424">
        <f t="shared" si="38"/>
        <v>21098000</v>
      </c>
      <c r="P307" s="424">
        <v>21070000</v>
      </c>
      <c r="Q307" s="425">
        <f t="shared" si="30"/>
        <v>0.39814200398142002</v>
      </c>
      <c r="R307" s="420">
        <v>25</v>
      </c>
      <c r="S307" s="424">
        <f t="shared" si="34"/>
        <v>26337500</v>
      </c>
      <c r="T307" s="424">
        <v>28470000</v>
      </c>
      <c r="U307" s="426">
        <f t="shared" si="37"/>
        <v>0.35121025154247748</v>
      </c>
      <c r="V307" s="375" t="s">
        <v>613</v>
      </c>
      <c r="W307" s="375" t="str">
        <f t="shared" si="33"/>
        <v>25</v>
      </c>
      <c r="X307" s="375" t="str">
        <f t="shared" si="36"/>
        <v>200</v>
      </c>
      <c r="Y307" s="427">
        <v>7500</v>
      </c>
      <c r="Z307" s="553">
        <f t="shared" si="35"/>
        <v>-0.99971523493118175</v>
      </c>
      <c r="AA307" s="428"/>
      <c r="AB307" s="374"/>
      <c r="AC307" s="374"/>
      <c r="AD307" s="418"/>
      <c r="AE307" s="548"/>
      <c r="AF307" s="542"/>
      <c r="AG307" s="541"/>
      <c r="AH307" s="551"/>
      <c r="AI307" s="541"/>
      <c r="AJ307" s="557"/>
      <c r="AK307" s="557"/>
      <c r="AL307" s="558"/>
      <c r="AM307" s="558"/>
      <c r="AN307" s="558"/>
      <c r="AO307" s="558"/>
      <c r="AP307" s="560"/>
    </row>
    <row r="308" spans="1:42" s="375" customFormat="1" ht="18.75" hidden="1" thickBot="1" x14ac:dyDescent="0.25">
      <c r="A308" s="361"/>
      <c r="B308" s="459" t="s">
        <v>278</v>
      </c>
      <c r="C308" s="442">
        <v>20031</v>
      </c>
      <c r="D308" s="377"/>
      <c r="E308" s="378"/>
      <c r="F308" s="378"/>
      <c r="G308" s="378"/>
      <c r="H308" s="378"/>
      <c r="I308" s="378"/>
      <c r="J308" s="378"/>
      <c r="K308" s="444"/>
      <c r="L308" s="444">
        <v>5870000</v>
      </c>
      <c r="M308" s="445" t="s">
        <v>266</v>
      </c>
      <c r="N308" s="446">
        <v>10</v>
      </c>
      <c r="O308" s="447">
        <f t="shared" si="38"/>
        <v>6457000</v>
      </c>
      <c r="P308" s="447">
        <v>6470000</v>
      </c>
      <c r="Q308" s="448">
        <f t="shared" si="30"/>
        <v>0.10221465076660988</v>
      </c>
      <c r="R308" s="442">
        <v>25</v>
      </c>
      <c r="S308" s="447">
        <f t="shared" si="34"/>
        <v>8087500</v>
      </c>
      <c r="T308" s="447">
        <v>8770000</v>
      </c>
      <c r="U308" s="449">
        <f t="shared" si="37"/>
        <v>0.3554868624420402</v>
      </c>
      <c r="V308" s="377" t="s">
        <v>613</v>
      </c>
      <c r="W308" s="377" t="str">
        <f t="shared" si="33"/>
        <v>31</v>
      </c>
      <c r="X308" s="377" t="str">
        <f t="shared" si="36"/>
        <v>200</v>
      </c>
      <c r="Y308" s="450">
        <v>2500</v>
      </c>
      <c r="Z308" s="553">
        <f t="shared" si="35"/>
        <v>-0.9996908809891808</v>
      </c>
      <c r="AA308" s="460"/>
      <c r="AB308" s="374"/>
      <c r="AC308" s="374"/>
      <c r="AD308" s="461"/>
      <c r="AE308" s="566"/>
      <c r="AF308" s="567"/>
      <c r="AG308" s="568"/>
      <c r="AH308" s="569"/>
      <c r="AI308" s="568"/>
      <c r="AJ308" s="570"/>
      <c r="AK308" s="570"/>
      <c r="AL308" s="571"/>
      <c r="AM308" s="571"/>
      <c r="AN308" s="571"/>
      <c r="AO308" s="571"/>
      <c r="AP308" s="572"/>
    </row>
    <row r="309" spans="1:42" ht="18.75" thickBot="1" x14ac:dyDescent="0.25">
      <c r="A309" s="202"/>
      <c r="B309" s="163" t="s">
        <v>703</v>
      </c>
      <c r="C309" s="164">
        <v>20032</v>
      </c>
      <c r="D309" s="243"/>
      <c r="E309" s="272"/>
      <c r="F309" s="272"/>
      <c r="G309" s="272"/>
      <c r="H309" s="273"/>
      <c r="I309" s="272"/>
      <c r="J309" s="272"/>
      <c r="K309" s="228"/>
      <c r="L309" s="228">
        <v>8270000</v>
      </c>
      <c r="M309" s="229" t="s">
        <v>266</v>
      </c>
      <c r="N309" s="168">
        <v>20</v>
      </c>
      <c r="O309" s="264">
        <f t="shared" si="38"/>
        <v>9924000</v>
      </c>
      <c r="P309" s="246">
        <v>9970000</v>
      </c>
      <c r="Q309" s="265">
        <f t="shared" si="30"/>
        <v>0.20556227327690446</v>
      </c>
      <c r="R309" s="164">
        <v>25</v>
      </c>
      <c r="S309" s="247">
        <f t="shared" si="34"/>
        <v>12462500</v>
      </c>
      <c r="T309" s="248">
        <v>12570000</v>
      </c>
      <c r="U309" s="174">
        <f t="shared" si="37"/>
        <v>0.26078234704112335</v>
      </c>
      <c r="V309" s="243"/>
      <c r="W309" s="243" t="str">
        <f t="shared" si="33"/>
        <v>32</v>
      </c>
      <c r="X309" s="243" t="str">
        <f t="shared" si="36"/>
        <v>200</v>
      </c>
      <c r="Y309" s="218">
        <v>37000000</v>
      </c>
      <c r="Z309" s="553">
        <f t="shared" si="35"/>
        <v>1.9689067201604815</v>
      </c>
      <c r="AA309" s="249"/>
      <c r="AB309" s="291"/>
      <c r="AC309" s="291"/>
      <c r="AD309" s="266"/>
      <c r="AE309" s="577" t="s">
        <v>734</v>
      </c>
      <c r="AF309" s="573"/>
      <c r="AG309" s="681" t="s">
        <v>827</v>
      </c>
      <c r="AH309" s="677">
        <v>0</v>
      </c>
      <c r="AI309" s="681" t="s">
        <v>774</v>
      </c>
      <c r="AJ309" s="670" t="s">
        <v>826</v>
      </c>
      <c r="AK309" s="670" t="s">
        <v>826</v>
      </c>
      <c r="AL309" s="662" t="s">
        <v>826</v>
      </c>
      <c r="AM309" s="662" t="s">
        <v>826</v>
      </c>
      <c r="AN309" s="662" t="s">
        <v>840</v>
      </c>
      <c r="AO309" s="662" t="s">
        <v>826</v>
      </c>
      <c r="AP309" s="666" t="s">
        <v>826</v>
      </c>
    </row>
    <row r="310" spans="1:42" ht="18.75" thickBot="1" x14ac:dyDescent="0.25">
      <c r="A310" s="202"/>
      <c r="B310" s="175" t="s">
        <v>704</v>
      </c>
      <c r="C310" s="119">
        <v>20033</v>
      </c>
      <c r="D310" s="236"/>
      <c r="E310" s="263"/>
      <c r="F310" s="263"/>
      <c r="G310" s="263"/>
      <c r="H310" s="269"/>
      <c r="I310" s="263"/>
      <c r="J310" s="263"/>
      <c r="K310" s="224"/>
      <c r="L310" s="224">
        <v>10470000</v>
      </c>
      <c r="M310" s="225" t="s">
        <v>266</v>
      </c>
      <c r="N310" s="60">
        <v>30</v>
      </c>
      <c r="O310" s="261">
        <f t="shared" si="38"/>
        <v>13611000</v>
      </c>
      <c r="P310" s="239">
        <v>13670000</v>
      </c>
      <c r="Q310" s="262">
        <f t="shared" si="30"/>
        <v>0.30563514804202485</v>
      </c>
      <c r="R310" s="119">
        <v>25</v>
      </c>
      <c r="S310" s="240">
        <f t="shared" si="34"/>
        <v>17087500</v>
      </c>
      <c r="T310" s="241">
        <v>17170000</v>
      </c>
      <c r="U310" s="137">
        <f t="shared" si="37"/>
        <v>0.25603511338697876</v>
      </c>
      <c r="V310" s="236"/>
      <c r="W310" s="236" t="str">
        <f t="shared" si="33"/>
        <v>33</v>
      </c>
      <c r="X310" s="236" t="str">
        <f t="shared" si="36"/>
        <v>200</v>
      </c>
      <c r="Y310" s="144">
        <v>57000000</v>
      </c>
      <c r="Z310" s="553">
        <f t="shared" si="35"/>
        <v>2.335771762984638</v>
      </c>
      <c r="AA310" s="242"/>
      <c r="AB310" s="292"/>
      <c r="AC310" s="292"/>
      <c r="AD310" s="506"/>
      <c r="AE310" s="548" t="s">
        <v>775</v>
      </c>
      <c r="AF310" s="542"/>
      <c r="AG310" s="682"/>
      <c r="AH310" s="678"/>
      <c r="AI310" s="682"/>
      <c r="AJ310" s="671"/>
      <c r="AK310" s="671"/>
      <c r="AL310" s="663"/>
      <c r="AM310" s="663"/>
      <c r="AN310" s="663"/>
      <c r="AO310" s="663"/>
      <c r="AP310" s="667"/>
    </row>
    <row r="311" spans="1:42" s="375" customFormat="1" ht="18.75" hidden="1" customHeight="1" thickBot="1" x14ac:dyDescent="0.25">
      <c r="A311" s="361"/>
      <c r="B311" s="404" t="s">
        <v>281</v>
      </c>
      <c r="C311" s="363">
        <v>20035</v>
      </c>
      <c r="D311" s="363"/>
      <c r="E311" s="364"/>
      <c r="F311" s="364"/>
      <c r="G311" s="364"/>
      <c r="H311" s="364"/>
      <c r="I311" s="364"/>
      <c r="J311" s="364"/>
      <c r="K311" s="366"/>
      <c r="L311" s="366">
        <v>15670000</v>
      </c>
      <c r="M311" s="367" t="s">
        <v>266</v>
      </c>
      <c r="N311" s="368">
        <v>40</v>
      </c>
      <c r="O311" s="455">
        <f t="shared" si="38"/>
        <v>21938000</v>
      </c>
      <c r="P311" s="455">
        <v>21970000</v>
      </c>
      <c r="Q311" s="456">
        <f t="shared" si="30"/>
        <v>0.40204211869814932</v>
      </c>
      <c r="R311" s="363">
        <v>25</v>
      </c>
      <c r="S311" s="455">
        <f t="shared" si="34"/>
        <v>27462500</v>
      </c>
      <c r="T311" s="455">
        <v>29670000</v>
      </c>
      <c r="U311" s="370">
        <f t="shared" si="37"/>
        <v>0.35047792444242148</v>
      </c>
      <c r="V311" s="363" t="s">
        <v>613</v>
      </c>
      <c r="W311" s="363" t="str">
        <f t="shared" si="33"/>
        <v>35</v>
      </c>
      <c r="X311" s="363" t="str">
        <f t="shared" si="36"/>
        <v>200</v>
      </c>
      <c r="Y311" s="372">
        <v>9000</v>
      </c>
      <c r="Z311" s="553">
        <f t="shared" si="35"/>
        <v>-0.99967228038233957</v>
      </c>
      <c r="AA311" s="462"/>
      <c r="AB311" s="463"/>
      <c r="AC311" s="463"/>
      <c r="AD311" s="458"/>
      <c r="AE311" s="548"/>
      <c r="AF311" s="542"/>
      <c r="AG311" s="682"/>
      <c r="AH311" s="678"/>
      <c r="AI311" s="682"/>
      <c r="AJ311" s="671"/>
      <c r="AK311" s="671"/>
      <c r="AL311" s="663"/>
      <c r="AM311" s="663"/>
      <c r="AN311" s="663"/>
      <c r="AO311" s="663"/>
      <c r="AP311" s="667"/>
    </row>
    <row r="312" spans="1:42" ht="18.75" thickBot="1" x14ac:dyDescent="0.25">
      <c r="A312" s="202"/>
      <c r="B312" s="175" t="s">
        <v>282</v>
      </c>
      <c r="C312" s="119">
        <v>20041</v>
      </c>
      <c r="D312" s="236"/>
      <c r="E312" s="263"/>
      <c r="F312" s="263"/>
      <c r="G312" s="263"/>
      <c r="H312" s="269"/>
      <c r="I312" s="263"/>
      <c r="J312" s="263"/>
      <c r="K312" s="224"/>
      <c r="L312" s="224">
        <v>13270000</v>
      </c>
      <c r="M312" s="225" t="s">
        <v>266</v>
      </c>
      <c r="N312" s="60">
        <v>40</v>
      </c>
      <c r="O312" s="261">
        <f t="shared" si="38"/>
        <v>18578000</v>
      </c>
      <c r="P312" s="239">
        <v>18570000</v>
      </c>
      <c r="Q312" s="262">
        <f t="shared" si="30"/>
        <v>0.39939713639788998</v>
      </c>
      <c r="R312" s="119">
        <v>25</v>
      </c>
      <c r="S312" s="240">
        <f t="shared" si="34"/>
        <v>23212500</v>
      </c>
      <c r="T312" s="241">
        <v>24670000</v>
      </c>
      <c r="U312" s="137">
        <f t="shared" si="37"/>
        <v>0.32848680667743674</v>
      </c>
      <c r="V312" s="236"/>
      <c r="W312" s="236" t="str">
        <f t="shared" si="33"/>
        <v>41</v>
      </c>
      <c r="X312" s="236" t="str">
        <f t="shared" si="36"/>
        <v>200</v>
      </c>
      <c r="Y312" s="144">
        <v>90000000</v>
      </c>
      <c r="Z312" s="553">
        <f t="shared" si="35"/>
        <v>2.877221324717286</v>
      </c>
      <c r="AA312" s="242"/>
      <c r="AB312" s="292"/>
      <c r="AC312" s="292">
        <v>300</v>
      </c>
      <c r="AD312" s="506"/>
      <c r="AE312" s="548" t="s">
        <v>817</v>
      </c>
      <c r="AF312" s="542"/>
      <c r="AG312" s="682"/>
      <c r="AH312" s="678"/>
      <c r="AI312" s="682"/>
      <c r="AJ312" s="671"/>
      <c r="AK312" s="671"/>
      <c r="AL312" s="663"/>
      <c r="AM312" s="663"/>
      <c r="AN312" s="663"/>
      <c r="AO312" s="663"/>
      <c r="AP312" s="667"/>
    </row>
    <row r="313" spans="1:42" ht="18.75" thickBot="1" x14ac:dyDescent="0.25">
      <c r="A313" s="202"/>
      <c r="B313" s="180" t="s">
        <v>283</v>
      </c>
      <c r="C313" s="181">
        <v>20044</v>
      </c>
      <c r="D313" s="274"/>
      <c r="E313" s="196"/>
      <c r="F313" s="196"/>
      <c r="G313" s="196"/>
      <c r="H313" s="196"/>
      <c r="I313" s="196"/>
      <c r="J313" s="196"/>
      <c r="K313" s="230"/>
      <c r="L313" s="230">
        <v>24870000</v>
      </c>
      <c r="M313" s="231" t="s">
        <v>266</v>
      </c>
      <c r="N313" s="184">
        <v>25</v>
      </c>
      <c r="O313" s="267">
        <f t="shared" si="38"/>
        <v>31087500</v>
      </c>
      <c r="P313" s="253">
        <v>30870000</v>
      </c>
      <c r="Q313" s="268">
        <f t="shared" si="30"/>
        <v>0.24125452352231605</v>
      </c>
      <c r="R313" s="181">
        <v>25</v>
      </c>
      <c r="S313" s="254">
        <f t="shared" si="34"/>
        <v>38587500</v>
      </c>
      <c r="T313" s="255">
        <v>41670000</v>
      </c>
      <c r="U313" s="190">
        <f t="shared" si="37"/>
        <v>0.3498542274052478</v>
      </c>
      <c r="V313" s="256"/>
      <c r="W313" s="256" t="str">
        <f t="shared" si="33"/>
        <v>44</v>
      </c>
      <c r="X313" s="256" t="str">
        <f t="shared" si="36"/>
        <v>200</v>
      </c>
      <c r="Y313" s="347">
        <v>120000000</v>
      </c>
      <c r="Z313" s="553">
        <f t="shared" si="35"/>
        <v>2.1098153547133141</v>
      </c>
      <c r="AA313" s="257"/>
      <c r="AB313" s="293"/>
      <c r="AC313" s="293">
        <v>400</v>
      </c>
      <c r="AD313" s="507"/>
      <c r="AE313" s="548" t="s">
        <v>817</v>
      </c>
      <c r="AF313" s="542"/>
      <c r="AG313" s="683"/>
      <c r="AH313" s="679"/>
      <c r="AI313" s="683"/>
      <c r="AJ313" s="672"/>
      <c r="AK313" s="672"/>
      <c r="AL313" s="664"/>
      <c r="AM313" s="664"/>
      <c r="AN313" s="664"/>
      <c r="AO313" s="664"/>
      <c r="AP313" s="669"/>
    </row>
    <row r="314" spans="1:42" s="375" customFormat="1" ht="18.75" hidden="1" thickBot="1" x14ac:dyDescent="0.25">
      <c r="A314" s="361"/>
      <c r="B314" s="464" t="s">
        <v>326</v>
      </c>
      <c r="C314" s="464">
        <v>20511</v>
      </c>
      <c r="D314" s="465"/>
      <c r="E314" s="466"/>
      <c r="F314" s="466"/>
      <c r="G314" s="466"/>
      <c r="H314" s="466"/>
      <c r="I314" s="466"/>
      <c r="J314" s="466"/>
      <c r="K314" s="467"/>
      <c r="L314" s="467">
        <v>3870000</v>
      </c>
      <c r="M314" s="468" t="s">
        <v>266</v>
      </c>
      <c r="N314" s="469">
        <v>10</v>
      </c>
      <c r="O314" s="464">
        <f t="shared" si="38"/>
        <v>4257000</v>
      </c>
      <c r="P314" s="464">
        <v>4270000</v>
      </c>
      <c r="Q314" s="470">
        <f t="shared" si="30"/>
        <v>0.10335917312661498</v>
      </c>
      <c r="R314" s="465">
        <v>25</v>
      </c>
      <c r="S314" s="464">
        <f t="shared" si="34"/>
        <v>5337500</v>
      </c>
      <c r="T314" s="464">
        <v>5370000</v>
      </c>
      <c r="U314" s="471">
        <f t="shared" si="37"/>
        <v>0.2576112412177986</v>
      </c>
      <c r="V314" s="465" t="s">
        <v>613</v>
      </c>
      <c r="W314" s="465" t="str">
        <f t="shared" si="33"/>
        <v>11</v>
      </c>
      <c r="X314" s="465" t="str">
        <f t="shared" si="36"/>
        <v>205</v>
      </c>
      <c r="Y314" s="472">
        <v>1200</v>
      </c>
      <c r="Z314" s="553">
        <f t="shared" si="35"/>
        <v>-0.99977517564402807</v>
      </c>
      <c r="AA314" s="473"/>
      <c r="AB314" s="473"/>
      <c r="AC314" s="473"/>
      <c r="AD314" s="474"/>
      <c r="AE314" s="566"/>
      <c r="AF314" s="567"/>
      <c r="AG314" s="568"/>
      <c r="AH314" s="569"/>
      <c r="AI314" s="568"/>
      <c r="AJ314" s="570"/>
      <c r="AK314" s="570"/>
      <c r="AL314" s="571"/>
      <c r="AM314" s="571"/>
      <c r="AN314" s="571"/>
      <c r="AO314" s="571"/>
      <c r="AP314" s="572"/>
    </row>
    <row r="315" spans="1:42" ht="18.75" thickBot="1" x14ac:dyDescent="0.25">
      <c r="A315" s="202"/>
      <c r="B315" s="275" t="s">
        <v>702</v>
      </c>
      <c r="C315" s="247">
        <v>20512</v>
      </c>
      <c r="D315" s="243"/>
      <c r="E315" s="272"/>
      <c r="F315" s="272"/>
      <c r="G315" s="272"/>
      <c r="H315" s="273"/>
      <c r="I315" s="272"/>
      <c r="J315" s="272"/>
      <c r="K315" s="228"/>
      <c r="L315" s="228">
        <v>6470000</v>
      </c>
      <c r="M315" s="229" t="s">
        <v>266</v>
      </c>
      <c r="N315" s="168">
        <v>20</v>
      </c>
      <c r="O315" s="264">
        <f t="shared" si="38"/>
        <v>7764000</v>
      </c>
      <c r="P315" s="246">
        <v>7770000</v>
      </c>
      <c r="Q315" s="265">
        <f t="shared" si="30"/>
        <v>0.20092735703245751</v>
      </c>
      <c r="R315" s="164">
        <v>25</v>
      </c>
      <c r="S315" s="247">
        <f t="shared" si="34"/>
        <v>9712500</v>
      </c>
      <c r="T315" s="248">
        <v>9770000</v>
      </c>
      <c r="U315" s="174">
        <f t="shared" si="37"/>
        <v>0.2574002574002574</v>
      </c>
      <c r="V315" s="243"/>
      <c r="W315" s="243" t="str">
        <f t="shared" si="33"/>
        <v>12</v>
      </c>
      <c r="X315" s="243" t="str">
        <f t="shared" si="36"/>
        <v>205</v>
      </c>
      <c r="Y315" s="218">
        <v>25000000</v>
      </c>
      <c r="Z315" s="553">
        <f t="shared" si="35"/>
        <v>1.574002574002574</v>
      </c>
      <c r="AA315" s="249"/>
      <c r="AB315" s="291"/>
      <c r="AC315" s="291"/>
      <c r="AD315" s="266"/>
      <c r="AE315" s="577" t="s">
        <v>734</v>
      </c>
      <c r="AF315" s="573"/>
      <c r="AG315" s="681" t="s">
        <v>827</v>
      </c>
      <c r="AH315" s="677">
        <v>0</v>
      </c>
      <c r="AI315" s="681" t="s">
        <v>763</v>
      </c>
      <c r="AJ315" s="670">
        <v>80</v>
      </c>
      <c r="AK315" s="670">
        <v>250</v>
      </c>
      <c r="AL315" s="662" t="s">
        <v>826</v>
      </c>
      <c r="AM315" s="662" t="s">
        <v>826</v>
      </c>
      <c r="AN315" s="662" t="s">
        <v>840</v>
      </c>
      <c r="AO315" s="662" t="s">
        <v>826</v>
      </c>
      <c r="AP315" s="666" t="s">
        <v>826</v>
      </c>
    </row>
    <row r="316" spans="1:42" s="375" customFormat="1" ht="18.75" hidden="1" customHeight="1" thickBot="1" x14ac:dyDescent="0.25">
      <c r="A316" s="361"/>
      <c r="B316" s="475" t="s">
        <v>623</v>
      </c>
      <c r="C316" s="455">
        <v>20513</v>
      </c>
      <c r="D316" s="363"/>
      <c r="E316" s="364"/>
      <c r="F316" s="364"/>
      <c r="G316" s="364"/>
      <c r="H316" s="364"/>
      <c r="I316" s="364"/>
      <c r="J316" s="364"/>
      <c r="K316" s="366"/>
      <c r="L316" s="366">
        <v>8970000</v>
      </c>
      <c r="M316" s="367" t="s">
        <v>266</v>
      </c>
      <c r="N316" s="368">
        <v>30</v>
      </c>
      <c r="O316" s="455">
        <f t="shared" si="38"/>
        <v>11661000</v>
      </c>
      <c r="P316" s="455">
        <v>11700000</v>
      </c>
      <c r="Q316" s="456">
        <f t="shared" si="30"/>
        <v>0.30434782608695654</v>
      </c>
      <c r="R316" s="363">
        <v>25</v>
      </c>
      <c r="S316" s="455">
        <f t="shared" si="34"/>
        <v>14625000</v>
      </c>
      <c r="T316" s="455">
        <v>14670000</v>
      </c>
      <c r="U316" s="370">
        <f t="shared" si="37"/>
        <v>0.25384615384615383</v>
      </c>
      <c r="V316" s="363" t="s">
        <v>613</v>
      </c>
      <c r="W316" s="363" t="str">
        <f t="shared" ref="W316:W352" si="39">RIGHT(C316:C316,2)</f>
        <v>13</v>
      </c>
      <c r="X316" s="363" t="str">
        <f t="shared" si="36"/>
        <v>205</v>
      </c>
      <c r="Y316" s="372">
        <v>3700</v>
      </c>
      <c r="Z316" s="553">
        <f t="shared" si="35"/>
        <v>-0.9997470085470086</v>
      </c>
      <c r="AA316" s="462"/>
      <c r="AB316" s="463"/>
      <c r="AC316" s="463"/>
      <c r="AD316" s="458"/>
      <c r="AE316" s="548"/>
      <c r="AF316" s="542"/>
      <c r="AG316" s="682"/>
      <c r="AH316" s="678"/>
      <c r="AI316" s="682"/>
      <c r="AJ316" s="671"/>
      <c r="AK316" s="671"/>
      <c r="AL316" s="663"/>
      <c r="AM316" s="663"/>
      <c r="AN316" s="663"/>
      <c r="AO316" s="663"/>
      <c r="AP316" s="667"/>
    </row>
    <row r="317" spans="1:42" s="375" customFormat="1" ht="18.75" hidden="1" customHeight="1" thickBot="1" x14ac:dyDescent="0.25">
      <c r="A317" s="361"/>
      <c r="B317" s="475" t="s">
        <v>329</v>
      </c>
      <c r="C317" s="455">
        <v>20515</v>
      </c>
      <c r="D317" s="363"/>
      <c r="E317" s="364"/>
      <c r="F317" s="364"/>
      <c r="G317" s="364"/>
      <c r="H317" s="364"/>
      <c r="I317" s="364"/>
      <c r="J317" s="364"/>
      <c r="K317" s="366"/>
      <c r="L317" s="366">
        <v>14570000</v>
      </c>
      <c r="M317" s="367" t="s">
        <v>266</v>
      </c>
      <c r="N317" s="368">
        <v>40</v>
      </c>
      <c r="O317" s="455">
        <f t="shared" si="38"/>
        <v>20398000</v>
      </c>
      <c r="P317" s="455">
        <v>20370000</v>
      </c>
      <c r="Q317" s="456">
        <f t="shared" si="30"/>
        <v>0.39807824296499655</v>
      </c>
      <c r="R317" s="363">
        <v>25</v>
      </c>
      <c r="S317" s="455">
        <f t="shared" si="34"/>
        <v>25462500</v>
      </c>
      <c r="T317" s="455">
        <v>25470000</v>
      </c>
      <c r="U317" s="370">
        <f t="shared" si="37"/>
        <v>0.25036818851251841</v>
      </c>
      <c r="V317" s="363" t="s">
        <v>613</v>
      </c>
      <c r="W317" s="363" t="str">
        <f t="shared" si="39"/>
        <v>15</v>
      </c>
      <c r="X317" s="363" t="str">
        <f t="shared" si="36"/>
        <v>205</v>
      </c>
      <c r="Y317" s="372">
        <v>9000</v>
      </c>
      <c r="Z317" s="553">
        <f t="shared" si="35"/>
        <v>-0.99964653902798228</v>
      </c>
      <c r="AA317" s="462"/>
      <c r="AB317" s="463"/>
      <c r="AC317" s="463"/>
      <c r="AD317" s="458"/>
      <c r="AE317" s="548"/>
      <c r="AF317" s="542"/>
      <c r="AG317" s="682"/>
      <c r="AH317" s="678"/>
      <c r="AI317" s="682"/>
      <c r="AJ317" s="671"/>
      <c r="AK317" s="671"/>
      <c r="AL317" s="663"/>
      <c r="AM317" s="663"/>
      <c r="AN317" s="663"/>
      <c r="AO317" s="663"/>
      <c r="AP317" s="667"/>
    </row>
    <row r="318" spans="1:42" s="375" customFormat="1" ht="18.75" hidden="1" customHeight="1" thickBot="1" x14ac:dyDescent="0.25">
      <c r="A318" s="361"/>
      <c r="B318" s="454" t="s">
        <v>330</v>
      </c>
      <c r="C318" s="431">
        <v>20521</v>
      </c>
      <c r="D318" s="363"/>
      <c r="E318" s="364"/>
      <c r="F318" s="364"/>
      <c r="G318" s="364"/>
      <c r="H318" s="364"/>
      <c r="I318" s="364"/>
      <c r="J318" s="364"/>
      <c r="K318" s="366"/>
      <c r="L318" s="366">
        <v>5370000</v>
      </c>
      <c r="M318" s="367" t="s">
        <v>266</v>
      </c>
      <c r="N318" s="368">
        <v>10</v>
      </c>
      <c r="O318" s="455">
        <f t="shared" si="38"/>
        <v>5907000</v>
      </c>
      <c r="P318" s="455">
        <v>5970000</v>
      </c>
      <c r="Q318" s="456">
        <f t="shared" si="30"/>
        <v>0.11173184357541899</v>
      </c>
      <c r="R318" s="363">
        <v>25</v>
      </c>
      <c r="S318" s="455">
        <f t="shared" ref="S318:S381" si="40">P318+(P318*R318/100)</f>
        <v>7462500</v>
      </c>
      <c r="T318" s="455">
        <v>8070000</v>
      </c>
      <c r="U318" s="370">
        <f t="shared" si="37"/>
        <v>0.35175879396984927</v>
      </c>
      <c r="V318" s="363" t="s">
        <v>613</v>
      </c>
      <c r="W318" s="363" t="str">
        <f t="shared" si="39"/>
        <v>21</v>
      </c>
      <c r="X318" s="363" t="str">
        <f t="shared" si="36"/>
        <v>205</v>
      </c>
      <c r="Y318" s="372">
        <v>2500</v>
      </c>
      <c r="Z318" s="553">
        <f t="shared" si="35"/>
        <v>-0.99966499162479061</v>
      </c>
      <c r="AA318" s="462"/>
      <c r="AB318" s="463"/>
      <c r="AC318" s="463"/>
      <c r="AD318" s="458"/>
      <c r="AE318" s="548"/>
      <c r="AF318" s="542"/>
      <c r="AG318" s="682"/>
      <c r="AH318" s="678"/>
      <c r="AI318" s="682"/>
      <c r="AJ318" s="671"/>
      <c r="AK318" s="671"/>
      <c r="AL318" s="663"/>
      <c r="AM318" s="663"/>
      <c r="AN318" s="663"/>
      <c r="AO318" s="663"/>
      <c r="AP318" s="667"/>
    </row>
    <row r="319" spans="1:42" s="375" customFormat="1" ht="18.75" hidden="1" customHeight="1" thickBot="1" x14ac:dyDescent="0.25">
      <c r="A319" s="361"/>
      <c r="B319" s="454" t="s">
        <v>331</v>
      </c>
      <c r="C319" s="431">
        <v>20522</v>
      </c>
      <c r="D319" s="363"/>
      <c r="E319" s="364"/>
      <c r="F319" s="364"/>
      <c r="G319" s="364"/>
      <c r="H319" s="364"/>
      <c r="I319" s="364"/>
      <c r="J319" s="364"/>
      <c r="K319" s="366"/>
      <c r="L319" s="366">
        <v>8070000</v>
      </c>
      <c r="M319" s="367" t="s">
        <v>266</v>
      </c>
      <c r="N319" s="368">
        <v>20</v>
      </c>
      <c r="O319" s="455">
        <f t="shared" si="38"/>
        <v>9684000</v>
      </c>
      <c r="P319" s="455">
        <v>9700000</v>
      </c>
      <c r="Q319" s="456">
        <f t="shared" si="30"/>
        <v>0.20198265179677818</v>
      </c>
      <c r="R319" s="363">
        <v>25</v>
      </c>
      <c r="S319" s="455">
        <f t="shared" si="40"/>
        <v>12125000</v>
      </c>
      <c r="T319" s="455">
        <v>13070000</v>
      </c>
      <c r="U319" s="370">
        <f t="shared" si="37"/>
        <v>0.34742268041237112</v>
      </c>
      <c r="V319" s="363" t="s">
        <v>613</v>
      </c>
      <c r="W319" s="363" t="str">
        <f t="shared" si="39"/>
        <v>22</v>
      </c>
      <c r="X319" s="363" t="str">
        <f t="shared" si="36"/>
        <v>205</v>
      </c>
      <c r="Y319" s="372">
        <v>3700</v>
      </c>
      <c r="Z319" s="553">
        <f t="shared" si="35"/>
        <v>-0.99969484536082476</v>
      </c>
      <c r="AA319" s="462"/>
      <c r="AB319" s="463"/>
      <c r="AC319" s="463"/>
      <c r="AD319" s="458"/>
      <c r="AE319" s="548"/>
      <c r="AF319" s="542"/>
      <c r="AG319" s="682"/>
      <c r="AH319" s="678"/>
      <c r="AI319" s="682"/>
      <c r="AJ319" s="671"/>
      <c r="AK319" s="671"/>
      <c r="AL319" s="663"/>
      <c r="AM319" s="663"/>
      <c r="AN319" s="663"/>
      <c r="AO319" s="663"/>
      <c r="AP319" s="667"/>
    </row>
    <row r="320" spans="1:42" s="375" customFormat="1" ht="18.75" hidden="1" customHeight="1" thickBot="1" x14ac:dyDescent="0.25">
      <c r="A320" s="361"/>
      <c r="B320" s="454" t="s">
        <v>332</v>
      </c>
      <c r="C320" s="431">
        <v>20523</v>
      </c>
      <c r="D320" s="363"/>
      <c r="E320" s="364"/>
      <c r="F320" s="364"/>
      <c r="G320" s="364"/>
      <c r="H320" s="364"/>
      <c r="I320" s="364"/>
      <c r="J320" s="364"/>
      <c r="K320" s="366"/>
      <c r="L320" s="366">
        <v>10170000</v>
      </c>
      <c r="M320" s="367" t="s">
        <v>266</v>
      </c>
      <c r="N320" s="368">
        <v>30</v>
      </c>
      <c r="O320" s="455">
        <f t="shared" si="38"/>
        <v>13221000</v>
      </c>
      <c r="P320" s="455">
        <v>13270000</v>
      </c>
      <c r="Q320" s="456">
        <f t="shared" si="30"/>
        <v>0.30481809242871188</v>
      </c>
      <c r="R320" s="363">
        <v>25</v>
      </c>
      <c r="S320" s="455">
        <f t="shared" si="40"/>
        <v>16587500</v>
      </c>
      <c r="T320" s="455">
        <v>17970000</v>
      </c>
      <c r="U320" s="370">
        <f t="shared" si="37"/>
        <v>0.35418236623963828</v>
      </c>
      <c r="V320" s="363" t="s">
        <v>613</v>
      </c>
      <c r="W320" s="363" t="str">
        <f t="shared" si="39"/>
        <v>23</v>
      </c>
      <c r="X320" s="363" t="str">
        <f t="shared" si="36"/>
        <v>205</v>
      </c>
      <c r="Y320" s="372">
        <v>5700</v>
      </c>
      <c r="Z320" s="553">
        <f t="shared" si="35"/>
        <v>-0.99965636774679734</v>
      </c>
      <c r="AA320" s="462"/>
      <c r="AB320" s="463"/>
      <c r="AC320" s="463"/>
      <c r="AD320" s="458"/>
      <c r="AE320" s="548"/>
      <c r="AF320" s="542"/>
      <c r="AG320" s="682"/>
      <c r="AH320" s="678"/>
      <c r="AI320" s="682"/>
      <c r="AJ320" s="671"/>
      <c r="AK320" s="671"/>
      <c r="AL320" s="663"/>
      <c r="AM320" s="663"/>
      <c r="AN320" s="663"/>
      <c r="AO320" s="663"/>
      <c r="AP320" s="667"/>
    </row>
    <row r="321" spans="1:42" s="375" customFormat="1" ht="18.75" hidden="1" customHeight="1" thickBot="1" x14ac:dyDescent="0.25">
      <c r="A321" s="361"/>
      <c r="B321" s="454" t="s">
        <v>333</v>
      </c>
      <c r="C321" s="431">
        <v>20525</v>
      </c>
      <c r="D321" s="363"/>
      <c r="E321" s="364"/>
      <c r="F321" s="364"/>
      <c r="G321" s="364"/>
      <c r="H321" s="364"/>
      <c r="I321" s="364"/>
      <c r="J321" s="364"/>
      <c r="K321" s="366"/>
      <c r="L321" s="366">
        <v>15070000</v>
      </c>
      <c r="M321" s="367" t="s">
        <v>266</v>
      </c>
      <c r="N321" s="368">
        <v>40</v>
      </c>
      <c r="O321" s="455">
        <f t="shared" si="38"/>
        <v>21098000</v>
      </c>
      <c r="P321" s="455">
        <v>21070000</v>
      </c>
      <c r="Q321" s="456">
        <f t="shared" si="30"/>
        <v>0.39814200398142002</v>
      </c>
      <c r="R321" s="363">
        <v>25</v>
      </c>
      <c r="S321" s="455">
        <f t="shared" si="40"/>
        <v>26337500</v>
      </c>
      <c r="T321" s="455">
        <v>28470000</v>
      </c>
      <c r="U321" s="370">
        <f t="shared" si="37"/>
        <v>0.35121025154247748</v>
      </c>
      <c r="V321" s="363" t="s">
        <v>613</v>
      </c>
      <c r="W321" s="363" t="str">
        <f t="shared" si="39"/>
        <v>25</v>
      </c>
      <c r="X321" s="363" t="str">
        <f t="shared" si="36"/>
        <v>205</v>
      </c>
      <c r="Y321" s="372">
        <v>9000</v>
      </c>
      <c r="Z321" s="553">
        <f t="shared" si="35"/>
        <v>-0.99965828191741812</v>
      </c>
      <c r="AA321" s="462"/>
      <c r="AB321" s="463"/>
      <c r="AC321" s="463"/>
      <c r="AD321" s="458"/>
      <c r="AE321" s="548"/>
      <c r="AF321" s="542"/>
      <c r="AG321" s="682"/>
      <c r="AH321" s="678"/>
      <c r="AI321" s="682"/>
      <c r="AJ321" s="671"/>
      <c r="AK321" s="671"/>
      <c r="AL321" s="663"/>
      <c r="AM321" s="663"/>
      <c r="AN321" s="663"/>
      <c r="AO321" s="663"/>
      <c r="AP321" s="667"/>
    </row>
    <row r="322" spans="1:42" s="375" customFormat="1" ht="18.75" hidden="1" customHeight="1" thickBot="1" x14ac:dyDescent="0.25">
      <c r="A322" s="361"/>
      <c r="B322" s="454" t="s">
        <v>334</v>
      </c>
      <c r="C322" s="431">
        <v>20531</v>
      </c>
      <c r="D322" s="363"/>
      <c r="E322" s="364"/>
      <c r="F322" s="364"/>
      <c r="G322" s="364"/>
      <c r="H322" s="364"/>
      <c r="I322" s="364"/>
      <c r="J322" s="364"/>
      <c r="K322" s="366"/>
      <c r="L322" s="366">
        <v>5870000</v>
      </c>
      <c r="M322" s="367" t="s">
        <v>266</v>
      </c>
      <c r="N322" s="368">
        <v>10</v>
      </c>
      <c r="O322" s="455">
        <f t="shared" si="38"/>
        <v>6457000</v>
      </c>
      <c r="P322" s="455">
        <v>6470000</v>
      </c>
      <c r="Q322" s="456">
        <f t="shared" si="30"/>
        <v>0.10221465076660988</v>
      </c>
      <c r="R322" s="363">
        <v>25</v>
      </c>
      <c r="S322" s="455">
        <f t="shared" si="40"/>
        <v>8087500</v>
      </c>
      <c r="T322" s="455">
        <v>8770000</v>
      </c>
      <c r="U322" s="370">
        <f t="shared" si="37"/>
        <v>0.3554868624420402</v>
      </c>
      <c r="V322" s="363" t="s">
        <v>613</v>
      </c>
      <c r="W322" s="363" t="str">
        <f t="shared" si="39"/>
        <v>31</v>
      </c>
      <c r="X322" s="363" t="str">
        <f t="shared" si="36"/>
        <v>205</v>
      </c>
      <c r="Y322" s="372">
        <v>2500</v>
      </c>
      <c r="Z322" s="553">
        <f t="shared" si="35"/>
        <v>-0.9996908809891808</v>
      </c>
      <c r="AA322" s="462"/>
      <c r="AB322" s="463"/>
      <c r="AC322" s="463"/>
      <c r="AD322" s="458"/>
      <c r="AE322" s="548"/>
      <c r="AF322" s="542"/>
      <c r="AG322" s="682"/>
      <c r="AH322" s="678"/>
      <c r="AI322" s="682"/>
      <c r="AJ322" s="671"/>
      <c r="AK322" s="671"/>
      <c r="AL322" s="663"/>
      <c r="AM322" s="663"/>
      <c r="AN322" s="663"/>
      <c r="AO322" s="663"/>
      <c r="AP322" s="667"/>
    </row>
    <row r="323" spans="1:42" s="375" customFormat="1" ht="18.75" hidden="1" customHeight="1" thickBot="1" x14ac:dyDescent="0.25">
      <c r="A323" s="361"/>
      <c r="B323" s="454" t="s">
        <v>335</v>
      </c>
      <c r="C323" s="431">
        <v>20532</v>
      </c>
      <c r="D323" s="363"/>
      <c r="E323" s="364"/>
      <c r="F323" s="364"/>
      <c r="G323" s="364"/>
      <c r="H323" s="364"/>
      <c r="I323" s="364"/>
      <c r="J323" s="364"/>
      <c r="K323" s="366"/>
      <c r="L323" s="366">
        <v>8270000</v>
      </c>
      <c r="M323" s="367" t="s">
        <v>266</v>
      </c>
      <c r="N323" s="368">
        <v>20</v>
      </c>
      <c r="O323" s="455">
        <f t="shared" si="38"/>
        <v>9924000</v>
      </c>
      <c r="P323" s="455">
        <v>9970000</v>
      </c>
      <c r="Q323" s="456">
        <f t="shared" si="30"/>
        <v>0.20556227327690446</v>
      </c>
      <c r="R323" s="363">
        <v>25</v>
      </c>
      <c r="S323" s="455">
        <f t="shared" si="40"/>
        <v>12462500</v>
      </c>
      <c r="T323" s="455">
        <v>12570000</v>
      </c>
      <c r="U323" s="370">
        <f t="shared" si="37"/>
        <v>0.26078234704112335</v>
      </c>
      <c r="V323" s="363" t="s">
        <v>613</v>
      </c>
      <c r="W323" s="363" t="str">
        <f t="shared" si="39"/>
        <v>32</v>
      </c>
      <c r="X323" s="363" t="str">
        <f t="shared" si="36"/>
        <v>205</v>
      </c>
      <c r="Y323" s="372">
        <v>3700</v>
      </c>
      <c r="Z323" s="553">
        <f t="shared" si="35"/>
        <v>-0.9997031093279839</v>
      </c>
      <c r="AA323" s="462"/>
      <c r="AB323" s="463"/>
      <c r="AC323" s="463"/>
      <c r="AD323" s="458"/>
      <c r="AE323" s="548"/>
      <c r="AF323" s="542"/>
      <c r="AG323" s="682"/>
      <c r="AH323" s="678"/>
      <c r="AI323" s="682"/>
      <c r="AJ323" s="671"/>
      <c r="AK323" s="671"/>
      <c r="AL323" s="663"/>
      <c r="AM323" s="663"/>
      <c r="AN323" s="663"/>
      <c r="AO323" s="663"/>
      <c r="AP323" s="667"/>
    </row>
    <row r="324" spans="1:42" ht="18.75" thickBot="1" x14ac:dyDescent="0.25">
      <c r="A324" s="202"/>
      <c r="B324" s="276" t="s">
        <v>624</v>
      </c>
      <c r="C324" s="240">
        <v>20533</v>
      </c>
      <c r="D324" s="236"/>
      <c r="E324" s="263"/>
      <c r="F324" s="263"/>
      <c r="G324" s="263"/>
      <c r="H324" s="269"/>
      <c r="I324" s="263"/>
      <c r="J324" s="263"/>
      <c r="K324" s="224"/>
      <c r="L324" s="224">
        <v>10470000</v>
      </c>
      <c r="M324" s="225" t="s">
        <v>266</v>
      </c>
      <c r="N324" s="60">
        <v>30</v>
      </c>
      <c r="O324" s="261">
        <f t="shared" si="38"/>
        <v>13611000</v>
      </c>
      <c r="P324" s="239">
        <v>13670000</v>
      </c>
      <c r="Q324" s="262">
        <f t="shared" si="30"/>
        <v>0.30563514804202485</v>
      </c>
      <c r="R324" s="119">
        <v>25</v>
      </c>
      <c r="S324" s="240">
        <f t="shared" si="40"/>
        <v>17087500</v>
      </c>
      <c r="T324" s="241">
        <v>17170000</v>
      </c>
      <c r="U324" s="137">
        <f t="shared" si="37"/>
        <v>0.25603511338697876</v>
      </c>
      <c r="V324" s="236"/>
      <c r="W324" s="236" t="str">
        <f t="shared" si="39"/>
        <v>33</v>
      </c>
      <c r="X324" s="236" t="str">
        <f t="shared" si="36"/>
        <v>205</v>
      </c>
      <c r="Y324" s="144">
        <v>50000000</v>
      </c>
      <c r="Z324" s="553">
        <f t="shared" si="35"/>
        <v>1.9261155815654718</v>
      </c>
      <c r="AA324" s="242"/>
      <c r="AB324" s="292"/>
      <c r="AC324" s="292"/>
      <c r="AD324" s="506"/>
      <c r="AE324" s="548" t="s">
        <v>775</v>
      </c>
      <c r="AF324" s="542"/>
      <c r="AG324" s="682"/>
      <c r="AH324" s="678"/>
      <c r="AI324" s="682"/>
      <c r="AJ324" s="671"/>
      <c r="AK324" s="671"/>
      <c r="AL324" s="663"/>
      <c r="AM324" s="663"/>
      <c r="AN324" s="663"/>
      <c r="AO324" s="663"/>
      <c r="AP324" s="667"/>
    </row>
    <row r="325" spans="1:42" s="375" customFormat="1" ht="18.75" hidden="1" customHeight="1" thickBot="1" x14ac:dyDescent="0.25">
      <c r="A325" s="361"/>
      <c r="B325" s="454" t="s">
        <v>337</v>
      </c>
      <c r="C325" s="431">
        <v>20535</v>
      </c>
      <c r="D325" s="363"/>
      <c r="E325" s="364"/>
      <c r="F325" s="364"/>
      <c r="G325" s="364"/>
      <c r="H325" s="364"/>
      <c r="I325" s="364"/>
      <c r="J325" s="364"/>
      <c r="K325" s="366"/>
      <c r="L325" s="366">
        <v>15670000</v>
      </c>
      <c r="M325" s="367" t="s">
        <v>266</v>
      </c>
      <c r="N325" s="368">
        <v>40</v>
      </c>
      <c r="O325" s="455">
        <f t="shared" si="38"/>
        <v>21938000</v>
      </c>
      <c r="P325" s="455">
        <v>21970000</v>
      </c>
      <c r="Q325" s="456">
        <f t="shared" si="30"/>
        <v>0.40204211869814932</v>
      </c>
      <c r="R325" s="363">
        <v>25</v>
      </c>
      <c r="S325" s="455">
        <f t="shared" si="40"/>
        <v>27462500</v>
      </c>
      <c r="T325" s="455">
        <v>29670000</v>
      </c>
      <c r="U325" s="370">
        <f t="shared" si="37"/>
        <v>0.35047792444242148</v>
      </c>
      <c r="V325" s="363" t="s">
        <v>613</v>
      </c>
      <c r="W325" s="363" t="str">
        <f t="shared" si="39"/>
        <v>35</v>
      </c>
      <c r="X325" s="363" t="str">
        <f t="shared" si="36"/>
        <v>205</v>
      </c>
      <c r="Y325" s="372">
        <v>9000</v>
      </c>
      <c r="Z325" s="553">
        <f t="shared" ref="Z325:Z388" si="41">(Y325-S325)/S325</f>
        <v>-0.99967228038233957</v>
      </c>
      <c r="AA325" s="462"/>
      <c r="AB325" s="463"/>
      <c r="AC325" s="463"/>
      <c r="AD325" s="458"/>
      <c r="AE325" s="548"/>
      <c r="AF325" s="542"/>
      <c r="AG325" s="682"/>
      <c r="AH325" s="678"/>
      <c r="AI325" s="682"/>
      <c r="AJ325" s="671"/>
      <c r="AK325" s="671"/>
      <c r="AL325" s="663"/>
      <c r="AM325" s="663"/>
      <c r="AN325" s="663"/>
      <c r="AO325" s="663"/>
      <c r="AP325" s="667"/>
    </row>
    <row r="326" spans="1:42" ht="18.75" thickBot="1" x14ac:dyDescent="0.25">
      <c r="A326" s="202"/>
      <c r="B326" s="276" t="s">
        <v>338</v>
      </c>
      <c r="C326" s="240">
        <v>20541</v>
      </c>
      <c r="D326" s="236"/>
      <c r="E326" s="263"/>
      <c r="F326" s="263"/>
      <c r="G326" s="263"/>
      <c r="H326" s="269"/>
      <c r="I326" s="263"/>
      <c r="J326" s="263"/>
      <c r="K326" s="224"/>
      <c r="L326" s="224">
        <v>13270000</v>
      </c>
      <c r="M326" s="225" t="s">
        <v>266</v>
      </c>
      <c r="N326" s="60">
        <v>40</v>
      </c>
      <c r="O326" s="261">
        <f t="shared" si="38"/>
        <v>18578000</v>
      </c>
      <c r="P326" s="239">
        <v>18570000</v>
      </c>
      <c r="Q326" s="262">
        <f t="shared" si="30"/>
        <v>0.39939713639788998</v>
      </c>
      <c r="R326" s="119">
        <v>25</v>
      </c>
      <c r="S326" s="240">
        <f t="shared" si="40"/>
        <v>23212500</v>
      </c>
      <c r="T326" s="241">
        <v>24670000</v>
      </c>
      <c r="U326" s="137">
        <f t="shared" si="37"/>
        <v>0.32848680667743674</v>
      </c>
      <c r="V326" s="236"/>
      <c r="W326" s="236" t="str">
        <f t="shared" si="39"/>
        <v>41</v>
      </c>
      <c r="X326" s="236" t="str">
        <f t="shared" si="36"/>
        <v>205</v>
      </c>
      <c r="Y326" s="144">
        <v>100000000</v>
      </c>
      <c r="Z326" s="553">
        <f t="shared" si="41"/>
        <v>3.3080236941303176</v>
      </c>
      <c r="AA326" s="242"/>
      <c r="AB326" s="292"/>
      <c r="AC326" s="292">
        <v>400</v>
      </c>
      <c r="AD326" s="506"/>
      <c r="AE326" s="548" t="s">
        <v>817</v>
      </c>
      <c r="AF326" s="542"/>
      <c r="AG326" s="682"/>
      <c r="AH326" s="678"/>
      <c r="AI326" s="682"/>
      <c r="AJ326" s="671"/>
      <c r="AK326" s="671"/>
      <c r="AL326" s="663"/>
      <c r="AM326" s="663"/>
      <c r="AN326" s="663"/>
      <c r="AO326" s="663"/>
      <c r="AP326" s="667"/>
    </row>
    <row r="327" spans="1:42" ht="18.75" thickBot="1" x14ac:dyDescent="0.25">
      <c r="A327" s="202"/>
      <c r="B327" s="277" t="s">
        <v>339</v>
      </c>
      <c r="C327" s="254">
        <v>20544</v>
      </c>
      <c r="D327" s="274"/>
      <c r="E327" s="196"/>
      <c r="F327" s="196"/>
      <c r="G327" s="196"/>
      <c r="H327" s="196"/>
      <c r="I327" s="196"/>
      <c r="J327" s="196"/>
      <c r="K327" s="230"/>
      <c r="L327" s="230">
        <v>24870000</v>
      </c>
      <c r="M327" s="231" t="s">
        <v>266</v>
      </c>
      <c r="N327" s="184">
        <v>25</v>
      </c>
      <c r="O327" s="267">
        <f t="shared" si="38"/>
        <v>31087500</v>
      </c>
      <c r="P327" s="253">
        <v>30870000</v>
      </c>
      <c r="Q327" s="268">
        <f t="shared" si="30"/>
        <v>0.24125452352231605</v>
      </c>
      <c r="R327" s="181">
        <v>25</v>
      </c>
      <c r="S327" s="254">
        <f t="shared" si="40"/>
        <v>38587500</v>
      </c>
      <c r="T327" s="255">
        <v>41670000</v>
      </c>
      <c r="U327" s="190">
        <f t="shared" si="37"/>
        <v>0.3498542274052478</v>
      </c>
      <c r="V327" s="256"/>
      <c r="W327" s="256" t="str">
        <f t="shared" si="39"/>
        <v>44</v>
      </c>
      <c r="X327" s="256" t="str">
        <f t="shared" si="36"/>
        <v>205</v>
      </c>
      <c r="Y327" s="347">
        <v>150000000</v>
      </c>
      <c r="Z327" s="553">
        <f t="shared" si="41"/>
        <v>2.8872691933916426</v>
      </c>
      <c r="AA327" s="257"/>
      <c r="AB327" s="293"/>
      <c r="AC327" s="293">
        <v>500</v>
      </c>
      <c r="AD327" s="507"/>
      <c r="AE327" s="548" t="s">
        <v>817</v>
      </c>
      <c r="AF327" s="542"/>
      <c r="AG327" s="683"/>
      <c r="AH327" s="679"/>
      <c r="AI327" s="683"/>
      <c r="AJ327" s="672"/>
      <c r="AK327" s="672"/>
      <c r="AL327" s="664"/>
      <c r="AM327" s="664"/>
      <c r="AN327" s="664"/>
      <c r="AO327" s="664"/>
      <c r="AP327" s="669"/>
    </row>
    <row r="328" spans="1:42" s="375" customFormat="1" ht="18.75" hidden="1" thickBot="1" x14ac:dyDescent="0.25">
      <c r="A328" s="361"/>
      <c r="B328" s="464" t="s">
        <v>340</v>
      </c>
      <c r="C328" s="464">
        <v>20611</v>
      </c>
      <c r="D328" s="465"/>
      <c r="E328" s="466"/>
      <c r="F328" s="466"/>
      <c r="G328" s="466"/>
      <c r="H328" s="466"/>
      <c r="I328" s="466"/>
      <c r="J328" s="466"/>
      <c r="K328" s="467"/>
      <c r="L328" s="467">
        <v>3870000</v>
      </c>
      <c r="M328" s="468" t="s">
        <v>266</v>
      </c>
      <c r="N328" s="469">
        <v>10</v>
      </c>
      <c r="O328" s="464">
        <f t="shared" si="38"/>
        <v>4257000</v>
      </c>
      <c r="P328" s="464">
        <v>4270000</v>
      </c>
      <c r="Q328" s="470">
        <f t="shared" si="30"/>
        <v>0.10335917312661498</v>
      </c>
      <c r="R328" s="465">
        <v>25</v>
      </c>
      <c r="S328" s="464">
        <f t="shared" si="40"/>
        <v>5337500</v>
      </c>
      <c r="T328" s="464">
        <v>5370000</v>
      </c>
      <c r="U328" s="471">
        <f t="shared" si="37"/>
        <v>0.2576112412177986</v>
      </c>
      <c r="V328" s="465" t="s">
        <v>613</v>
      </c>
      <c r="W328" s="465" t="str">
        <f t="shared" si="39"/>
        <v>11</v>
      </c>
      <c r="X328" s="465" t="str">
        <f t="shared" si="36"/>
        <v>206</v>
      </c>
      <c r="Y328" s="472">
        <v>1200</v>
      </c>
      <c r="Z328" s="553">
        <f t="shared" si="41"/>
        <v>-0.99977517564402807</v>
      </c>
      <c r="AA328" s="473"/>
      <c r="AB328" s="473"/>
      <c r="AC328" s="473"/>
      <c r="AD328" s="474"/>
      <c r="AE328" s="566"/>
      <c r="AF328" s="567"/>
      <c r="AG328" s="568"/>
      <c r="AH328" s="569"/>
      <c r="AI328" s="568"/>
      <c r="AJ328" s="570"/>
      <c r="AK328" s="570"/>
      <c r="AL328" s="571"/>
      <c r="AM328" s="571"/>
      <c r="AN328" s="571"/>
      <c r="AO328" s="571"/>
      <c r="AP328" s="572"/>
    </row>
    <row r="329" spans="1:42" ht="18.75" thickBot="1" x14ac:dyDescent="0.25">
      <c r="A329" s="202"/>
      <c r="B329" s="275" t="s">
        <v>701</v>
      </c>
      <c r="C329" s="247">
        <v>20612</v>
      </c>
      <c r="D329" s="243"/>
      <c r="E329" s="272"/>
      <c r="F329" s="272"/>
      <c r="G329" s="272"/>
      <c r="H329" s="273"/>
      <c r="I329" s="272"/>
      <c r="J329" s="272"/>
      <c r="K329" s="228"/>
      <c r="L329" s="228">
        <v>6470000</v>
      </c>
      <c r="M329" s="229" t="s">
        <v>266</v>
      </c>
      <c r="N329" s="168">
        <v>20</v>
      </c>
      <c r="O329" s="264">
        <f t="shared" si="38"/>
        <v>7764000</v>
      </c>
      <c r="P329" s="246">
        <v>7770000</v>
      </c>
      <c r="Q329" s="265">
        <f t="shared" si="30"/>
        <v>0.20092735703245751</v>
      </c>
      <c r="R329" s="164">
        <v>25</v>
      </c>
      <c r="S329" s="247">
        <f t="shared" si="40"/>
        <v>9712500</v>
      </c>
      <c r="T329" s="248">
        <v>9770000</v>
      </c>
      <c r="U329" s="174">
        <f t="shared" si="37"/>
        <v>0.2574002574002574</v>
      </c>
      <c r="V329" s="243"/>
      <c r="W329" s="243" t="str">
        <f t="shared" si="39"/>
        <v>12</v>
      </c>
      <c r="X329" s="243" t="str">
        <f t="shared" si="36"/>
        <v>206</v>
      </c>
      <c r="Y329" s="218">
        <v>12000000</v>
      </c>
      <c r="Z329" s="553">
        <f t="shared" si="41"/>
        <v>0.23552123552123552</v>
      </c>
      <c r="AA329" s="249"/>
      <c r="AB329" s="291"/>
      <c r="AC329" s="291"/>
      <c r="AD329" s="266"/>
      <c r="AE329" s="577" t="s">
        <v>734</v>
      </c>
      <c r="AF329" s="573"/>
      <c r="AG329" s="681" t="s">
        <v>827</v>
      </c>
      <c r="AH329" s="677" t="s">
        <v>766</v>
      </c>
      <c r="AI329" s="681" t="s">
        <v>763</v>
      </c>
      <c r="AJ329" s="670">
        <v>200</v>
      </c>
      <c r="AK329" s="670">
        <v>300</v>
      </c>
      <c r="AL329" s="662" t="s">
        <v>826</v>
      </c>
      <c r="AM329" s="662" t="s">
        <v>826</v>
      </c>
      <c r="AN329" s="662" t="s">
        <v>840</v>
      </c>
      <c r="AO329" s="662" t="s">
        <v>826</v>
      </c>
      <c r="AP329" s="666" t="s">
        <v>826</v>
      </c>
    </row>
    <row r="330" spans="1:42" s="375" customFormat="1" ht="18.75" hidden="1" customHeight="1" thickBot="1" x14ac:dyDescent="0.25">
      <c r="A330" s="361"/>
      <c r="B330" s="475" t="s">
        <v>625</v>
      </c>
      <c r="C330" s="455">
        <v>20613</v>
      </c>
      <c r="D330" s="363"/>
      <c r="E330" s="364"/>
      <c r="F330" s="364"/>
      <c r="G330" s="364"/>
      <c r="H330" s="364"/>
      <c r="I330" s="364"/>
      <c r="J330" s="364"/>
      <c r="K330" s="366"/>
      <c r="L330" s="366">
        <v>8970000</v>
      </c>
      <c r="M330" s="367" t="s">
        <v>266</v>
      </c>
      <c r="N330" s="368">
        <v>30</v>
      </c>
      <c r="O330" s="455">
        <f t="shared" si="38"/>
        <v>11661000</v>
      </c>
      <c r="P330" s="455">
        <v>11700000</v>
      </c>
      <c r="Q330" s="456">
        <f t="shared" si="30"/>
        <v>0.30434782608695654</v>
      </c>
      <c r="R330" s="363">
        <v>25</v>
      </c>
      <c r="S330" s="455">
        <f t="shared" si="40"/>
        <v>14625000</v>
      </c>
      <c r="T330" s="455">
        <v>14670000</v>
      </c>
      <c r="U330" s="370">
        <f t="shared" si="37"/>
        <v>0.25384615384615383</v>
      </c>
      <c r="V330" s="363" t="s">
        <v>613</v>
      </c>
      <c r="W330" s="363" t="str">
        <f t="shared" si="39"/>
        <v>13</v>
      </c>
      <c r="X330" s="363" t="str">
        <f t="shared" si="36"/>
        <v>206</v>
      </c>
      <c r="Y330" s="372">
        <v>3700</v>
      </c>
      <c r="Z330" s="553">
        <f t="shared" si="41"/>
        <v>-0.9997470085470086</v>
      </c>
      <c r="AA330" s="462"/>
      <c r="AB330" s="463"/>
      <c r="AC330" s="463"/>
      <c r="AD330" s="458"/>
      <c r="AE330" s="548"/>
      <c r="AF330" s="542"/>
      <c r="AG330" s="682"/>
      <c r="AH330" s="678"/>
      <c r="AI330" s="682"/>
      <c r="AJ330" s="671"/>
      <c r="AK330" s="671"/>
      <c r="AL330" s="663"/>
      <c r="AM330" s="663"/>
      <c r="AN330" s="663"/>
      <c r="AO330" s="663"/>
      <c r="AP330" s="667"/>
    </row>
    <row r="331" spans="1:42" s="375" customFormat="1" ht="18.75" hidden="1" customHeight="1" thickBot="1" x14ac:dyDescent="0.25">
      <c r="A331" s="361"/>
      <c r="B331" s="475" t="s">
        <v>343</v>
      </c>
      <c r="C331" s="455">
        <v>20615</v>
      </c>
      <c r="D331" s="363"/>
      <c r="E331" s="364"/>
      <c r="F331" s="364"/>
      <c r="G331" s="364"/>
      <c r="H331" s="364"/>
      <c r="I331" s="364"/>
      <c r="J331" s="364"/>
      <c r="K331" s="366"/>
      <c r="L331" s="366">
        <v>14570000</v>
      </c>
      <c r="M331" s="367" t="s">
        <v>266</v>
      </c>
      <c r="N331" s="368">
        <v>40</v>
      </c>
      <c r="O331" s="455">
        <f t="shared" si="38"/>
        <v>20398000</v>
      </c>
      <c r="P331" s="455">
        <v>20370000</v>
      </c>
      <c r="Q331" s="456">
        <f t="shared" si="30"/>
        <v>0.39807824296499655</v>
      </c>
      <c r="R331" s="363">
        <v>25</v>
      </c>
      <c r="S331" s="455">
        <f t="shared" si="40"/>
        <v>25462500</v>
      </c>
      <c r="T331" s="455">
        <v>25470000</v>
      </c>
      <c r="U331" s="370">
        <f t="shared" si="37"/>
        <v>0.25036818851251841</v>
      </c>
      <c r="V331" s="363" t="s">
        <v>613</v>
      </c>
      <c r="W331" s="363" t="str">
        <f t="shared" si="39"/>
        <v>15</v>
      </c>
      <c r="X331" s="363" t="str">
        <f t="shared" si="36"/>
        <v>206</v>
      </c>
      <c r="Y331" s="372">
        <v>9000</v>
      </c>
      <c r="Z331" s="553">
        <f t="shared" si="41"/>
        <v>-0.99964653902798228</v>
      </c>
      <c r="AA331" s="462"/>
      <c r="AB331" s="463"/>
      <c r="AC331" s="463"/>
      <c r="AD331" s="458"/>
      <c r="AE331" s="548"/>
      <c r="AF331" s="542"/>
      <c r="AG331" s="682"/>
      <c r="AH331" s="678"/>
      <c r="AI331" s="682"/>
      <c r="AJ331" s="671"/>
      <c r="AK331" s="671"/>
      <c r="AL331" s="663"/>
      <c r="AM331" s="663"/>
      <c r="AN331" s="663"/>
      <c r="AO331" s="663"/>
      <c r="AP331" s="667"/>
    </row>
    <row r="332" spans="1:42" s="375" customFormat="1" ht="18.75" hidden="1" customHeight="1" thickBot="1" x14ac:dyDescent="0.25">
      <c r="A332" s="361"/>
      <c r="B332" s="454" t="s">
        <v>344</v>
      </c>
      <c r="C332" s="431">
        <v>20621</v>
      </c>
      <c r="D332" s="363"/>
      <c r="E332" s="364"/>
      <c r="F332" s="364"/>
      <c r="G332" s="364"/>
      <c r="H332" s="364"/>
      <c r="I332" s="364"/>
      <c r="J332" s="364"/>
      <c r="K332" s="366"/>
      <c r="L332" s="366">
        <v>5370000</v>
      </c>
      <c r="M332" s="367" t="s">
        <v>266</v>
      </c>
      <c r="N332" s="368">
        <v>10</v>
      </c>
      <c r="O332" s="455">
        <f t="shared" si="38"/>
        <v>5907000</v>
      </c>
      <c r="P332" s="455">
        <v>5970000</v>
      </c>
      <c r="Q332" s="456">
        <f t="shared" si="30"/>
        <v>0.11173184357541899</v>
      </c>
      <c r="R332" s="363">
        <v>25</v>
      </c>
      <c r="S332" s="455">
        <f t="shared" si="40"/>
        <v>7462500</v>
      </c>
      <c r="T332" s="455">
        <v>8070000</v>
      </c>
      <c r="U332" s="370">
        <f t="shared" si="37"/>
        <v>0.35175879396984927</v>
      </c>
      <c r="V332" s="363" t="s">
        <v>613</v>
      </c>
      <c r="W332" s="363" t="str">
        <f t="shared" si="39"/>
        <v>21</v>
      </c>
      <c r="X332" s="363" t="str">
        <f t="shared" si="36"/>
        <v>206</v>
      </c>
      <c r="Y332" s="372">
        <v>2500</v>
      </c>
      <c r="Z332" s="553">
        <f t="shared" si="41"/>
        <v>-0.99966499162479061</v>
      </c>
      <c r="AA332" s="462"/>
      <c r="AB332" s="463"/>
      <c r="AC332" s="463"/>
      <c r="AD332" s="458"/>
      <c r="AE332" s="548"/>
      <c r="AF332" s="542"/>
      <c r="AG332" s="682"/>
      <c r="AH332" s="678"/>
      <c r="AI332" s="682"/>
      <c r="AJ332" s="671"/>
      <c r="AK332" s="671"/>
      <c r="AL332" s="663"/>
      <c r="AM332" s="663"/>
      <c r="AN332" s="663"/>
      <c r="AO332" s="663"/>
      <c r="AP332" s="667"/>
    </row>
    <row r="333" spans="1:42" s="375" customFormat="1" ht="18.75" hidden="1" customHeight="1" thickBot="1" x14ac:dyDescent="0.25">
      <c r="A333" s="361"/>
      <c r="B333" s="454" t="s">
        <v>345</v>
      </c>
      <c r="C333" s="431">
        <v>20622</v>
      </c>
      <c r="D333" s="363"/>
      <c r="E333" s="364"/>
      <c r="F333" s="364"/>
      <c r="G333" s="364"/>
      <c r="H333" s="364"/>
      <c r="I333" s="364"/>
      <c r="J333" s="364"/>
      <c r="K333" s="366"/>
      <c r="L333" s="366">
        <v>8070000</v>
      </c>
      <c r="M333" s="367" t="s">
        <v>266</v>
      </c>
      <c r="N333" s="368">
        <v>20</v>
      </c>
      <c r="O333" s="455">
        <f t="shared" si="38"/>
        <v>9684000</v>
      </c>
      <c r="P333" s="455">
        <v>9700000</v>
      </c>
      <c r="Q333" s="456">
        <f t="shared" si="30"/>
        <v>0.20198265179677818</v>
      </c>
      <c r="R333" s="363">
        <v>25</v>
      </c>
      <c r="S333" s="455">
        <f t="shared" si="40"/>
        <v>12125000</v>
      </c>
      <c r="T333" s="455">
        <v>13070000</v>
      </c>
      <c r="U333" s="370">
        <f t="shared" si="37"/>
        <v>0.34742268041237112</v>
      </c>
      <c r="V333" s="363" t="s">
        <v>613</v>
      </c>
      <c r="W333" s="363" t="str">
        <f t="shared" si="39"/>
        <v>22</v>
      </c>
      <c r="X333" s="363" t="str">
        <f t="shared" si="36"/>
        <v>206</v>
      </c>
      <c r="Y333" s="372">
        <v>3700</v>
      </c>
      <c r="Z333" s="553">
        <f t="shared" si="41"/>
        <v>-0.99969484536082476</v>
      </c>
      <c r="AA333" s="462"/>
      <c r="AB333" s="463"/>
      <c r="AC333" s="463"/>
      <c r="AD333" s="458"/>
      <c r="AE333" s="548"/>
      <c r="AF333" s="542"/>
      <c r="AG333" s="682"/>
      <c r="AH333" s="678"/>
      <c r="AI333" s="682"/>
      <c r="AJ333" s="671"/>
      <c r="AK333" s="671"/>
      <c r="AL333" s="663"/>
      <c r="AM333" s="663"/>
      <c r="AN333" s="663"/>
      <c r="AO333" s="663"/>
      <c r="AP333" s="667"/>
    </row>
    <row r="334" spans="1:42" s="375" customFormat="1" ht="18.75" hidden="1" customHeight="1" thickBot="1" x14ac:dyDescent="0.25">
      <c r="A334" s="361"/>
      <c r="B334" s="454" t="s">
        <v>346</v>
      </c>
      <c r="C334" s="431">
        <v>20623</v>
      </c>
      <c r="D334" s="363"/>
      <c r="E334" s="364"/>
      <c r="F334" s="364"/>
      <c r="G334" s="364"/>
      <c r="H334" s="364"/>
      <c r="I334" s="364"/>
      <c r="J334" s="364"/>
      <c r="K334" s="366"/>
      <c r="L334" s="366">
        <v>10170000</v>
      </c>
      <c r="M334" s="367" t="s">
        <v>266</v>
      </c>
      <c r="N334" s="368">
        <v>30</v>
      </c>
      <c r="O334" s="455">
        <f t="shared" si="38"/>
        <v>13221000</v>
      </c>
      <c r="P334" s="455">
        <v>13270000</v>
      </c>
      <c r="Q334" s="456">
        <f t="shared" si="30"/>
        <v>0.30481809242871188</v>
      </c>
      <c r="R334" s="363">
        <v>25</v>
      </c>
      <c r="S334" s="455">
        <f t="shared" si="40"/>
        <v>16587500</v>
      </c>
      <c r="T334" s="455">
        <v>17970000</v>
      </c>
      <c r="U334" s="370">
        <f t="shared" si="37"/>
        <v>0.35418236623963828</v>
      </c>
      <c r="V334" s="363" t="s">
        <v>613</v>
      </c>
      <c r="W334" s="363" t="str">
        <f t="shared" si="39"/>
        <v>23</v>
      </c>
      <c r="X334" s="363" t="str">
        <f t="shared" si="36"/>
        <v>206</v>
      </c>
      <c r="Y334" s="372">
        <v>5700</v>
      </c>
      <c r="Z334" s="553">
        <f t="shared" si="41"/>
        <v>-0.99965636774679734</v>
      </c>
      <c r="AA334" s="462"/>
      <c r="AB334" s="463"/>
      <c r="AC334" s="463"/>
      <c r="AD334" s="458"/>
      <c r="AE334" s="548"/>
      <c r="AF334" s="542"/>
      <c r="AG334" s="682"/>
      <c r="AH334" s="678"/>
      <c r="AI334" s="682"/>
      <c r="AJ334" s="671"/>
      <c r="AK334" s="671"/>
      <c r="AL334" s="663"/>
      <c r="AM334" s="663"/>
      <c r="AN334" s="663"/>
      <c r="AO334" s="663"/>
      <c r="AP334" s="667"/>
    </row>
    <row r="335" spans="1:42" s="375" customFormat="1" ht="18.75" hidden="1" customHeight="1" thickBot="1" x14ac:dyDescent="0.25">
      <c r="A335" s="361"/>
      <c r="B335" s="454" t="s">
        <v>347</v>
      </c>
      <c r="C335" s="431">
        <v>20625</v>
      </c>
      <c r="D335" s="363"/>
      <c r="E335" s="364"/>
      <c r="F335" s="364"/>
      <c r="G335" s="364"/>
      <c r="H335" s="364"/>
      <c r="I335" s="364"/>
      <c r="J335" s="364"/>
      <c r="K335" s="366"/>
      <c r="L335" s="366">
        <v>15070000</v>
      </c>
      <c r="M335" s="367" t="s">
        <v>266</v>
      </c>
      <c r="N335" s="368">
        <v>40</v>
      </c>
      <c r="O335" s="455">
        <f t="shared" si="38"/>
        <v>21098000</v>
      </c>
      <c r="P335" s="455">
        <v>21070000</v>
      </c>
      <c r="Q335" s="456">
        <f t="shared" si="30"/>
        <v>0.39814200398142002</v>
      </c>
      <c r="R335" s="363">
        <v>25</v>
      </c>
      <c r="S335" s="455">
        <f t="shared" si="40"/>
        <v>26337500</v>
      </c>
      <c r="T335" s="455">
        <v>28470000</v>
      </c>
      <c r="U335" s="370">
        <f t="shared" si="37"/>
        <v>0.35121025154247748</v>
      </c>
      <c r="V335" s="363" t="s">
        <v>613</v>
      </c>
      <c r="W335" s="363" t="str">
        <f t="shared" si="39"/>
        <v>25</v>
      </c>
      <c r="X335" s="363" t="str">
        <f t="shared" si="36"/>
        <v>206</v>
      </c>
      <c r="Y335" s="372">
        <v>9000</v>
      </c>
      <c r="Z335" s="553">
        <f t="shared" si="41"/>
        <v>-0.99965828191741812</v>
      </c>
      <c r="AA335" s="462"/>
      <c r="AB335" s="463"/>
      <c r="AC335" s="463"/>
      <c r="AD335" s="458"/>
      <c r="AE335" s="548"/>
      <c r="AF335" s="542"/>
      <c r="AG335" s="682"/>
      <c r="AH335" s="678"/>
      <c r="AI335" s="682"/>
      <c r="AJ335" s="671"/>
      <c r="AK335" s="671"/>
      <c r="AL335" s="663"/>
      <c r="AM335" s="663"/>
      <c r="AN335" s="663"/>
      <c r="AO335" s="663"/>
      <c r="AP335" s="667"/>
    </row>
    <row r="336" spans="1:42" s="375" customFormat="1" ht="18.75" hidden="1" customHeight="1" thickBot="1" x14ac:dyDescent="0.25">
      <c r="A336" s="361"/>
      <c r="B336" s="454" t="s">
        <v>348</v>
      </c>
      <c r="C336" s="431">
        <v>20631</v>
      </c>
      <c r="D336" s="363"/>
      <c r="E336" s="364"/>
      <c r="F336" s="364"/>
      <c r="G336" s="364"/>
      <c r="H336" s="364"/>
      <c r="I336" s="364"/>
      <c r="J336" s="364"/>
      <c r="K336" s="366"/>
      <c r="L336" s="366">
        <v>5870000</v>
      </c>
      <c r="M336" s="367" t="s">
        <v>266</v>
      </c>
      <c r="N336" s="368">
        <v>10</v>
      </c>
      <c r="O336" s="455">
        <f t="shared" si="38"/>
        <v>6457000</v>
      </c>
      <c r="P336" s="455">
        <v>6470000</v>
      </c>
      <c r="Q336" s="456">
        <f t="shared" si="30"/>
        <v>0.10221465076660988</v>
      </c>
      <c r="R336" s="363">
        <v>25</v>
      </c>
      <c r="S336" s="455">
        <f t="shared" si="40"/>
        <v>8087500</v>
      </c>
      <c r="T336" s="455">
        <v>8770000</v>
      </c>
      <c r="U336" s="370">
        <f t="shared" si="37"/>
        <v>0.3554868624420402</v>
      </c>
      <c r="V336" s="363" t="s">
        <v>613</v>
      </c>
      <c r="W336" s="363" t="str">
        <f t="shared" si="39"/>
        <v>31</v>
      </c>
      <c r="X336" s="363" t="str">
        <f t="shared" si="36"/>
        <v>206</v>
      </c>
      <c r="Y336" s="372">
        <v>2500</v>
      </c>
      <c r="Z336" s="553">
        <f t="shared" si="41"/>
        <v>-0.9996908809891808</v>
      </c>
      <c r="AA336" s="462"/>
      <c r="AB336" s="463"/>
      <c r="AC336" s="463"/>
      <c r="AD336" s="458"/>
      <c r="AE336" s="548"/>
      <c r="AF336" s="542"/>
      <c r="AG336" s="682"/>
      <c r="AH336" s="678"/>
      <c r="AI336" s="682"/>
      <c r="AJ336" s="671"/>
      <c r="AK336" s="671"/>
      <c r="AL336" s="663"/>
      <c r="AM336" s="663"/>
      <c r="AN336" s="663"/>
      <c r="AO336" s="663"/>
      <c r="AP336" s="667"/>
    </row>
    <row r="337" spans="1:42" s="375" customFormat="1" ht="18.75" hidden="1" customHeight="1" thickBot="1" x14ac:dyDescent="0.25">
      <c r="A337" s="361"/>
      <c r="B337" s="454" t="s">
        <v>349</v>
      </c>
      <c r="C337" s="431">
        <v>20632</v>
      </c>
      <c r="D337" s="363"/>
      <c r="E337" s="364"/>
      <c r="F337" s="364"/>
      <c r="G337" s="364"/>
      <c r="H337" s="364"/>
      <c r="I337" s="364"/>
      <c r="J337" s="364"/>
      <c r="K337" s="366"/>
      <c r="L337" s="366">
        <v>8270000</v>
      </c>
      <c r="M337" s="367" t="s">
        <v>266</v>
      </c>
      <c r="N337" s="368">
        <v>20</v>
      </c>
      <c r="O337" s="455">
        <f t="shared" si="38"/>
        <v>9924000</v>
      </c>
      <c r="P337" s="455">
        <v>9970000</v>
      </c>
      <c r="Q337" s="456">
        <f t="shared" si="30"/>
        <v>0.20556227327690446</v>
      </c>
      <c r="R337" s="363">
        <v>25</v>
      </c>
      <c r="S337" s="455">
        <f t="shared" si="40"/>
        <v>12462500</v>
      </c>
      <c r="T337" s="455">
        <v>12570000</v>
      </c>
      <c r="U337" s="370">
        <f t="shared" si="37"/>
        <v>0.26078234704112335</v>
      </c>
      <c r="V337" s="363" t="s">
        <v>613</v>
      </c>
      <c r="W337" s="363" t="str">
        <f t="shared" si="39"/>
        <v>32</v>
      </c>
      <c r="X337" s="363" t="str">
        <f t="shared" si="36"/>
        <v>206</v>
      </c>
      <c r="Y337" s="372">
        <v>3700</v>
      </c>
      <c r="Z337" s="553">
        <f t="shared" si="41"/>
        <v>-0.9997031093279839</v>
      </c>
      <c r="AA337" s="462"/>
      <c r="AB337" s="463"/>
      <c r="AC337" s="463"/>
      <c r="AD337" s="458"/>
      <c r="AE337" s="548"/>
      <c r="AF337" s="542"/>
      <c r="AG337" s="682"/>
      <c r="AH337" s="678"/>
      <c r="AI337" s="682"/>
      <c r="AJ337" s="671"/>
      <c r="AK337" s="671"/>
      <c r="AL337" s="663"/>
      <c r="AM337" s="663"/>
      <c r="AN337" s="663"/>
      <c r="AO337" s="663"/>
      <c r="AP337" s="667"/>
    </row>
    <row r="338" spans="1:42" ht="18.75" thickBot="1" x14ac:dyDescent="0.25">
      <c r="A338" s="202"/>
      <c r="B338" s="276" t="s">
        <v>626</v>
      </c>
      <c r="C338" s="240">
        <v>20633</v>
      </c>
      <c r="D338" s="236"/>
      <c r="E338" s="263"/>
      <c r="F338" s="263"/>
      <c r="G338" s="263"/>
      <c r="H338" s="269"/>
      <c r="I338" s="263"/>
      <c r="J338" s="263"/>
      <c r="K338" s="224"/>
      <c r="L338" s="224">
        <v>10470000</v>
      </c>
      <c r="M338" s="225" t="s">
        <v>266</v>
      </c>
      <c r="N338" s="60">
        <v>30</v>
      </c>
      <c r="O338" s="261">
        <f t="shared" si="38"/>
        <v>13611000</v>
      </c>
      <c r="P338" s="239">
        <v>13670000</v>
      </c>
      <c r="Q338" s="262">
        <f t="shared" si="30"/>
        <v>0.30563514804202485</v>
      </c>
      <c r="R338" s="119">
        <v>25</v>
      </c>
      <c r="S338" s="240">
        <f t="shared" si="40"/>
        <v>17087500</v>
      </c>
      <c r="T338" s="241">
        <v>17170000</v>
      </c>
      <c r="U338" s="137">
        <f t="shared" si="37"/>
        <v>0.25603511338697876</v>
      </c>
      <c r="V338" s="236"/>
      <c r="W338" s="236" t="str">
        <f t="shared" si="39"/>
        <v>33</v>
      </c>
      <c r="X338" s="236" t="str">
        <f t="shared" si="36"/>
        <v>206</v>
      </c>
      <c r="Y338" s="144">
        <v>35000000</v>
      </c>
      <c r="Z338" s="553">
        <f t="shared" si="41"/>
        <v>1.0482809070958303</v>
      </c>
      <c r="AA338" s="242"/>
      <c r="AB338" s="292"/>
      <c r="AC338" s="292"/>
      <c r="AD338" s="506"/>
      <c r="AE338" s="548" t="s">
        <v>775</v>
      </c>
      <c r="AF338" s="542"/>
      <c r="AG338" s="682"/>
      <c r="AH338" s="678"/>
      <c r="AI338" s="682"/>
      <c r="AJ338" s="671"/>
      <c r="AK338" s="671"/>
      <c r="AL338" s="663"/>
      <c r="AM338" s="663"/>
      <c r="AN338" s="663"/>
      <c r="AO338" s="663"/>
      <c r="AP338" s="667"/>
    </row>
    <row r="339" spans="1:42" s="375" customFormat="1" ht="18.75" hidden="1" customHeight="1" thickBot="1" x14ac:dyDescent="0.25">
      <c r="A339" s="361"/>
      <c r="B339" s="454" t="s">
        <v>351</v>
      </c>
      <c r="C339" s="431">
        <v>20635</v>
      </c>
      <c r="D339" s="363"/>
      <c r="E339" s="364"/>
      <c r="F339" s="364"/>
      <c r="G339" s="364"/>
      <c r="H339" s="364"/>
      <c r="I339" s="364"/>
      <c r="J339" s="364"/>
      <c r="K339" s="366"/>
      <c r="L339" s="366">
        <v>15670000</v>
      </c>
      <c r="M339" s="367" t="s">
        <v>266</v>
      </c>
      <c r="N339" s="368">
        <v>40</v>
      </c>
      <c r="O339" s="455">
        <f t="shared" si="38"/>
        <v>21938000</v>
      </c>
      <c r="P339" s="455">
        <v>21970000</v>
      </c>
      <c r="Q339" s="456">
        <f t="shared" si="30"/>
        <v>0.40204211869814932</v>
      </c>
      <c r="R339" s="363">
        <v>25</v>
      </c>
      <c r="S339" s="455">
        <f t="shared" si="40"/>
        <v>27462500</v>
      </c>
      <c r="T339" s="455">
        <v>29670000</v>
      </c>
      <c r="U339" s="370">
        <f t="shared" si="37"/>
        <v>0.35047792444242148</v>
      </c>
      <c r="V339" s="363" t="s">
        <v>613</v>
      </c>
      <c r="W339" s="363" t="str">
        <f t="shared" si="39"/>
        <v>35</v>
      </c>
      <c r="X339" s="363" t="str">
        <f t="shared" si="36"/>
        <v>206</v>
      </c>
      <c r="Y339" s="372">
        <v>9000</v>
      </c>
      <c r="Z339" s="553">
        <f t="shared" si="41"/>
        <v>-0.99967228038233957</v>
      </c>
      <c r="AA339" s="462"/>
      <c r="AB339" s="463"/>
      <c r="AC339" s="463"/>
      <c r="AD339" s="458"/>
      <c r="AE339" s="548"/>
      <c r="AF339" s="542"/>
      <c r="AG339" s="682"/>
      <c r="AH339" s="678"/>
      <c r="AI339" s="682"/>
      <c r="AJ339" s="671"/>
      <c r="AK339" s="671"/>
      <c r="AL339" s="663"/>
      <c r="AM339" s="663"/>
      <c r="AN339" s="663"/>
      <c r="AO339" s="663"/>
      <c r="AP339" s="667"/>
    </row>
    <row r="340" spans="1:42" ht="18.75" thickBot="1" x14ac:dyDescent="0.25">
      <c r="A340" s="202"/>
      <c r="B340" s="276" t="s">
        <v>627</v>
      </c>
      <c r="C340" s="240">
        <v>20641</v>
      </c>
      <c r="D340" s="236"/>
      <c r="E340" s="263"/>
      <c r="F340" s="263"/>
      <c r="G340" s="263"/>
      <c r="H340" s="269"/>
      <c r="I340" s="263"/>
      <c r="J340" s="263"/>
      <c r="K340" s="224"/>
      <c r="L340" s="224">
        <v>13270000</v>
      </c>
      <c r="M340" s="225" t="s">
        <v>266</v>
      </c>
      <c r="N340" s="60">
        <v>40</v>
      </c>
      <c r="O340" s="261">
        <f t="shared" si="38"/>
        <v>18578000</v>
      </c>
      <c r="P340" s="239">
        <v>18570000</v>
      </c>
      <c r="Q340" s="262">
        <f t="shared" si="30"/>
        <v>0.39939713639788998</v>
      </c>
      <c r="R340" s="119">
        <v>25</v>
      </c>
      <c r="S340" s="240">
        <f t="shared" si="40"/>
        <v>23212500</v>
      </c>
      <c r="T340" s="241">
        <v>24670000</v>
      </c>
      <c r="U340" s="137">
        <f t="shared" si="37"/>
        <v>0.32848680667743674</v>
      </c>
      <c r="V340" s="236"/>
      <c r="W340" s="236" t="str">
        <f t="shared" si="39"/>
        <v>41</v>
      </c>
      <c r="X340" s="236" t="str">
        <f t="shared" si="36"/>
        <v>206</v>
      </c>
      <c r="Y340" s="144">
        <v>60000000</v>
      </c>
      <c r="Z340" s="553">
        <f t="shared" si="41"/>
        <v>1.5848142164781907</v>
      </c>
      <c r="AA340" s="242"/>
      <c r="AB340" s="292"/>
      <c r="AC340" s="292">
        <v>200</v>
      </c>
      <c r="AD340" s="506"/>
      <c r="AE340" s="548" t="s">
        <v>817</v>
      </c>
      <c r="AF340" s="542"/>
      <c r="AG340" s="682"/>
      <c r="AH340" s="678"/>
      <c r="AI340" s="682"/>
      <c r="AJ340" s="671"/>
      <c r="AK340" s="671"/>
      <c r="AL340" s="663"/>
      <c r="AM340" s="663"/>
      <c r="AN340" s="663"/>
      <c r="AO340" s="663"/>
      <c r="AP340" s="667"/>
    </row>
    <row r="341" spans="1:42" ht="18.75" thickBot="1" x14ac:dyDescent="0.25">
      <c r="A341" s="202"/>
      <c r="B341" s="277" t="s">
        <v>628</v>
      </c>
      <c r="C341" s="254">
        <v>20644</v>
      </c>
      <c r="D341" s="274"/>
      <c r="E341" s="196"/>
      <c r="F341" s="196"/>
      <c r="G341" s="196"/>
      <c r="H341" s="196"/>
      <c r="I341" s="196"/>
      <c r="J341" s="196"/>
      <c r="K341" s="230"/>
      <c r="L341" s="230">
        <v>24870000</v>
      </c>
      <c r="M341" s="231" t="s">
        <v>266</v>
      </c>
      <c r="N341" s="184">
        <v>25</v>
      </c>
      <c r="O341" s="267">
        <f t="shared" si="38"/>
        <v>31087500</v>
      </c>
      <c r="P341" s="253">
        <v>30870000</v>
      </c>
      <c r="Q341" s="268">
        <f t="shared" si="30"/>
        <v>0.24125452352231605</v>
      </c>
      <c r="R341" s="181">
        <v>25</v>
      </c>
      <c r="S341" s="254">
        <f t="shared" si="40"/>
        <v>38587500</v>
      </c>
      <c r="T341" s="255">
        <v>41670000</v>
      </c>
      <c r="U341" s="190">
        <f t="shared" si="37"/>
        <v>0.3498542274052478</v>
      </c>
      <c r="V341" s="256"/>
      <c r="W341" s="256" t="str">
        <f t="shared" si="39"/>
        <v>44</v>
      </c>
      <c r="X341" s="256" t="str">
        <f t="shared" si="36"/>
        <v>206</v>
      </c>
      <c r="Y341" s="347">
        <v>100000000</v>
      </c>
      <c r="Z341" s="553">
        <f t="shared" si="41"/>
        <v>1.5915127955944282</v>
      </c>
      <c r="AA341" s="257"/>
      <c r="AB341" s="293"/>
      <c r="AC341" s="293">
        <v>300</v>
      </c>
      <c r="AD341" s="507"/>
      <c r="AE341" s="548" t="s">
        <v>817</v>
      </c>
      <c r="AF341" s="542"/>
      <c r="AG341" s="683"/>
      <c r="AH341" s="679"/>
      <c r="AI341" s="683"/>
      <c r="AJ341" s="672"/>
      <c r="AK341" s="672"/>
      <c r="AL341" s="664"/>
      <c r="AM341" s="664"/>
      <c r="AN341" s="664"/>
      <c r="AO341" s="664"/>
      <c r="AP341" s="669"/>
    </row>
    <row r="342" spans="1:42" s="375" customFormat="1" ht="18.75" hidden="1" thickBot="1" x14ac:dyDescent="0.25">
      <c r="A342" s="361"/>
      <c r="B342" s="476" t="s">
        <v>354</v>
      </c>
      <c r="C342" s="477">
        <v>20712</v>
      </c>
      <c r="D342" s="406"/>
      <c r="E342" s="407"/>
      <c r="F342" s="407"/>
      <c r="G342" s="407"/>
      <c r="H342" s="407"/>
      <c r="I342" s="407"/>
      <c r="J342" s="407"/>
      <c r="K342" s="409"/>
      <c r="L342" s="409">
        <v>6470000</v>
      </c>
      <c r="M342" s="410" t="s">
        <v>266</v>
      </c>
      <c r="N342" s="405">
        <v>20</v>
      </c>
      <c r="O342" s="476">
        <f t="shared" si="38"/>
        <v>7764000</v>
      </c>
      <c r="P342" s="476">
        <v>7770000</v>
      </c>
      <c r="Q342" s="478">
        <f t="shared" si="30"/>
        <v>0.20092735703245751</v>
      </c>
      <c r="R342" s="406">
        <v>25</v>
      </c>
      <c r="S342" s="476">
        <f t="shared" si="40"/>
        <v>9712500</v>
      </c>
      <c r="T342" s="476">
        <v>9770000</v>
      </c>
      <c r="U342" s="413">
        <f t="shared" si="37"/>
        <v>0.2574002574002574</v>
      </c>
      <c r="V342" s="406" t="s">
        <v>613</v>
      </c>
      <c r="W342" s="406" t="str">
        <f t="shared" si="39"/>
        <v>12</v>
      </c>
      <c r="X342" s="406" t="str">
        <f t="shared" si="36"/>
        <v>207</v>
      </c>
      <c r="Y342" s="414">
        <v>2100</v>
      </c>
      <c r="Z342" s="553">
        <f t="shared" si="41"/>
        <v>-0.99978378378378374</v>
      </c>
      <c r="AA342" s="479"/>
      <c r="AB342" s="479"/>
      <c r="AC342" s="479"/>
      <c r="AD342" s="480"/>
      <c r="AE342" s="548"/>
      <c r="AF342" s="542"/>
      <c r="AG342" s="541"/>
      <c r="AH342" s="551"/>
      <c r="AI342" s="541"/>
      <c r="AJ342" s="557"/>
      <c r="AK342" s="557"/>
      <c r="AL342" s="558"/>
      <c r="AM342" s="558"/>
      <c r="AN342" s="558"/>
      <c r="AO342" s="558"/>
      <c r="AP342" s="560"/>
    </row>
    <row r="343" spans="1:42" s="375" customFormat="1" ht="18.75" hidden="1" thickBot="1" x14ac:dyDescent="0.25">
      <c r="A343" s="361"/>
      <c r="B343" s="455" t="s">
        <v>355</v>
      </c>
      <c r="C343" s="481">
        <v>20713</v>
      </c>
      <c r="D343" s="363"/>
      <c r="E343" s="364"/>
      <c r="F343" s="364"/>
      <c r="G343" s="364"/>
      <c r="H343" s="364"/>
      <c r="I343" s="364"/>
      <c r="J343" s="364"/>
      <c r="K343" s="366"/>
      <c r="L343" s="366">
        <v>8970000</v>
      </c>
      <c r="M343" s="367" t="s">
        <v>266</v>
      </c>
      <c r="N343" s="368">
        <v>30</v>
      </c>
      <c r="O343" s="455">
        <f t="shared" si="38"/>
        <v>11661000</v>
      </c>
      <c r="P343" s="455">
        <v>11700000</v>
      </c>
      <c r="Q343" s="456">
        <f t="shared" si="30"/>
        <v>0.30434782608695654</v>
      </c>
      <c r="R343" s="363">
        <v>25</v>
      </c>
      <c r="S343" s="455">
        <f t="shared" si="40"/>
        <v>14625000</v>
      </c>
      <c r="T343" s="455">
        <v>14670000</v>
      </c>
      <c r="U343" s="370">
        <f t="shared" si="37"/>
        <v>0.25384615384615383</v>
      </c>
      <c r="V343" s="363" t="s">
        <v>613</v>
      </c>
      <c r="W343" s="363" t="str">
        <f t="shared" si="39"/>
        <v>13</v>
      </c>
      <c r="X343" s="363" t="str">
        <f t="shared" si="36"/>
        <v>207</v>
      </c>
      <c r="Y343" s="372">
        <v>3800</v>
      </c>
      <c r="Z343" s="553">
        <f t="shared" si="41"/>
        <v>-0.99974017094017098</v>
      </c>
      <c r="AA343" s="462"/>
      <c r="AB343" s="462"/>
      <c r="AC343" s="462"/>
      <c r="AD343" s="482"/>
      <c r="AE343" s="548"/>
      <c r="AF343" s="542"/>
      <c r="AG343" s="541"/>
      <c r="AH343" s="551"/>
      <c r="AI343" s="541"/>
      <c r="AJ343" s="557"/>
      <c r="AK343" s="557"/>
      <c r="AL343" s="558"/>
      <c r="AM343" s="558"/>
      <c r="AN343" s="558"/>
      <c r="AO343" s="558"/>
      <c r="AP343" s="560"/>
    </row>
    <row r="344" spans="1:42" s="375" customFormat="1" ht="18.75" hidden="1" thickBot="1" x14ac:dyDescent="0.25">
      <c r="A344" s="361"/>
      <c r="B344" s="483" t="s">
        <v>356</v>
      </c>
      <c r="C344" s="484">
        <v>20715</v>
      </c>
      <c r="D344" s="420"/>
      <c r="E344" s="421"/>
      <c r="F344" s="421"/>
      <c r="G344" s="421"/>
      <c r="H344" s="421"/>
      <c r="I344" s="421"/>
      <c r="J344" s="421"/>
      <c r="K344" s="422"/>
      <c r="L344" s="422">
        <v>14570000</v>
      </c>
      <c r="M344" s="423" t="s">
        <v>266</v>
      </c>
      <c r="N344" s="419">
        <v>40</v>
      </c>
      <c r="O344" s="483">
        <f t="shared" si="38"/>
        <v>20398000</v>
      </c>
      <c r="P344" s="483">
        <v>20370000</v>
      </c>
      <c r="Q344" s="485">
        <f t="shared" si="30"/>
        <v>0.39807824296499655</v>
      </c>
      <c r="R344" s="420">
        <v>25</v>
      </c>
      <c r="S344" s="483">
        <f t="shared" si="40"/>
        <v>25462500</v>
      </c>
      <c r="T344" s="483">
        <v>25470000</v>
      </c>
      <c r="U344" s="426">
        <f t="shared" si="37"/>
        <v>0.25036818851251841</v>
      </c>
      <c r="V344" s="420" t="s">
        <v>613</v>
      </c>
      <c r="W344" s="420" t="str">
        <f t="shared" si="39"/>
        <v>15</v>
      </c>
      <c r="X344" s="420" t="str">
        <f t="shared" si="36"/>
        <v>207</v>
      </c>
      <c r="Y344" s="427">
        <v>5700</v>
      </c>
      <c r="Z344" s="553">
        <f t="shared" si="41"/>
        <v>-0.99977614138438886</v>
      </c>
      <c r="AA344" s="486"/>
      <c r="AB344" s="486"/>
      <c r="AC344" s="486"/>
      <c r="AD344" s="487"/>
      <c r="AE344" s="566"/>
      <c r="AF344" s="567"/>
      <c r="AG344" s="568"/>
      <c r="AH344" s="569"/>
      <c r="AI344" s="568"/>
      <c r="AJ344" s="570"/>
      <c r="AK344" s="570"/>
      <c r="AL344" s="571"/>
      <c r="AM344" s="571"/>
      <c r="AN344" s="571"/>
      <c r="AO344" s="571"/>
      <c r="AP344" s="572"/>
    </row>
    <row r="345" spans="1:42" ht="18.75" thickBot="1" x14ac:dyDescent="0.25">
      <c r="A345" s="202"/>
      <c r="B345" s="275" t="s">
        <v>680</v>
      </c>
      <c r="C345" s="278">
        <v>20722</v>
      </c>
      <c r="D345" s="243"/>
      <c r="E345" s="272"/>
      <c r="F345" s="272"/>
      <c r="G345" s="272"/>
      <c r="H345" s="273"/>
      <c r="I345" s="272"/>
      <c r="J345" s="272"/>
      <c r="K345" s="228"/>
      <c r="L345" s="228">
        <v>8070000</v>
      </c>
      <c r="M345" s="229" t="s">
        <v>266</v>
      </c>
      <c r="N345" s="168">
        <v>20</v>
      </c>
      <c r="O345" s="264">
        <f t="shared" si="38"/>
        <v>9684000</v>
      </c>
      <c r="P345" s="246">
        <v>9700000</v>
      </c>
      <c r="Q345" s="265">
        <f t="shared" si="30"/>
        <v>0.20198265179677818</v>
      </c>
      <c r="R345" s="164">
        <v>25</v>
      </c>
      <c r="S345" s="247">
        <f t="shared" si="40"/>
        <v>12125000</v>
      </c>
      <c r="T345" s="248">
        <v>13070000</v>
      </c>
      <c r="U345" s="174">
        <f t="shared" si="37"/>
        <v>0.34742268041237112</v>
      </c>
      <c r="V345" s="243"/>
      <c r="W345" s="243" t="str">
        <f t="shared" si="39"/>
        <v>22</v>
      </c>
      <c r="X345" s="243" t="str">
        <f t="shared" si="36"/>
        <v>207</v>
      </c>
      <c r="Y345" s="218">
        <v>38000000</v>
      </c>
      <c r="Z345" s="553">
        <f t="shared" si="41"/>
        <v>2.134020618556701</v>
      </c>
      <c r="AA345" s="249"/>
      <c r="AB345" s="291"/>
      <c r="AC345" s="291"/>
      <c r="AD345" s="266"/>
      <c r="AE345" s="577" t="s">
        <v>734</v>
      </c>
      <c r="AF345" s="573"/>
      <c r="AG345" s="681" t="s">
        <v>828</v>
      </c>
      <c r="AH345" s="677">
        <v>0</v>
      </c>
      <c r="AI345" s="681" t="s">
        <v>774</v>
      </c>
      <c r="AJ345" s="670" t="s">
        <v>826</v>
      </c>
      <c r="AK345" s="670" t="s">
        <v>826</v>
      </c>
      <c r="AL345" s="662" t="s">
        <v>826</v>
      </c>
      <c r="AM345" s="662" t="s">
        <v>826</v>
      </c>
      <c r="AN345" s="662" t="s">
        <v>840</v>
      </c>
      <c r="AO345" s="662" t="s">
        <v>826</v>
      </c>
      <c r="AP345" s="666" t="s">
        <v>826</v>
      </c>
    </row>
    <row r="346" spans="1:42" s="375" customFormat="1" ht="18.75" hidden="1" customHeight="1" thickBot="1" x14ac:dyDescent="0.25">
      <c r="A346" s="361"/>
      <c r="B346" s="454" t="s">
        <v>358</v>
      </c>
      <c r="C346" s="488">
        <v>20723</v>
      </c>
      <c r="D346" s="363"/>
      <c r="E346" s="364"/>
      <c r="F346" s="364"/>
      <c r="G346" s="364"/>
      <c r="H346" s="364"/>
      <c r="I346" s="364"/>
      <c r="J346" s="364"/>
      <c r="K346" s="366"/>
      <c r="L346" s="366">
        <v>10170000</v>
      </c>
      <c r="M346" s="367" t="s">
        <v>266</v>
      </c>
      <c r="N346" s="368">
        <v>30</v>
      </c>
      <c r="O346" s="455">
        <f t="shared" si="38"/>
        <v>13221000</v>
      </c>
      <c r="P346" s="455">
        <v>13270000</v>
      </c>
      <c r="Q346" s="456">
        <f t="shared" si="30"/>
        <v>0.30481809242871188</v>
      </c>
      <c r="R346" s="363">
        <v>25</v>
      </c>
      <c r="S346" s="455">
        <f t="shared" si="40"/>
        <v>16587500</v>
      </c>
      <c r="T346" s="455">
        <v>17970000</v>
      </c>
      <c r="U346" s="370">
        <f t="shared" si="37"/>
        <v>0.35418236623963828</v>
      </c>
      <c r="V346" s="363" t="s">
        <v>613</v>
      </c>
      <c r="W346" s="363" t="str">
        <f t="shared" si="39"/>
        <v>23</v>
      </c>
      <c r="X346" s="363" t="str">
        <f t="shared" si="36"/>
        <v>207</v>
      </c>
      <c r="Y346" s="372">
        <v>3700</v>
      </c>
      <c r="Z346" s="553">
        <f t="shared" si="41"/>
        <v>-0.99977694046721932</v>
      </c>
      <c r="AA346" s="462"/>
      <c r="AB346" s="463"/>
      <c r="AC346" s="463"/>
      <c r="AD346" s="458"/>
      <c r="AE346" s="548"/>
      <c r="AF346" s="542"/>
      <c r="AG346" s="682"/>
      <c r="AH346" s="678"/>
      <c r="AI346" s="682"/>
      <c r="AJ346" s="671"/>
      <c r="AK346" s="671"/>
      <c r="AL346" s="663"/>
      <c r="AM346" s="663"/>
      <c r="AN346" s="663"/>
      <c r="AO346" s="663"/>
      <c r="AP346" s="667"/>
    </row>
    <row r="347" spans="1:42" s="375" customFormat="1" ht="18.75" hidden="1" customHeight="1" thickBot="1" x14ac:dyDescent="0.25">
      <c r="A347" s="361"/>
      <c r="B347" s="454" t="s">
        <v>359</v>
      </c>
      <c r="C347" s="488">
        <v>20725</v>
      </c>
      <c r="D347" s="363"/>
      <c r="E347" s="364"/>
      <c r="F347" s="364"/>
      <c r="G347" s="364"/>
      <c r="H347" s="364"/>
      <c r="I347" s="364"/>
      <c r="J347" s="364"/>
      <c r="K347" s="366"/>
      <c r="L347" s="366">
        <v>15070000</v>
      </c>
      <c r="M347" s="367" t="s">
        <v>266</v>
      </c>
      <c r="N347" s="368">
        <v>40</v>
      </c>
      <c r="O347" s="455">
        <f t="shared" si="38"/>
        <v>21098000</v>
      </c>
      <c r="P347" s="455">
        <v>21070000</v>
      </c>
      <c r="Q347" s="456">
        <f t="shared" si="30"/>
        <v>0.39814200398142002</v>
      </c>
      <c r="R347" s="363">
        <v>25</v>
      </c>
      <c r="S347" s="455">
        <f t="shared" si="40"/>
        <v>26337500</v>
      </c>
      <c r="T347" s="455">
        <v>28470000</v>
      </c>
      <c r="U347" s="370">
        <f t="shared" si="37"/>
        <v>0.35121025154247748</v>
      </c>
      <c r="V347" s="363" t="s">
        <v>613</v>
      </c>
      <c r="W347" s="363" t="str">
        <f t="shared" si="39"/>
        <v>25</v>
      </c>
      <c r="X347" s="363" t="str">
        <f t="shared" si="36"/>
        <v>207</v>
      </c>
      <c r="Y347" s="372">
        <v>5900</v>
      </c>
      <c r="Z347" s="553">
        <f t="shared" si="41"/>
        <v>-0.99977598481252972</v>
      </c>
      <c r="AA347" s="462"/>
      <c r="AB347" s="463"/>
      <c r="AC347" s="463"/>
      <c r="AD347" s="458"/>
      <c r="AE347" s="548"/>
      <c r="AF347" s="542"/>
      <c r="AG347" s="682"/>
      <c r="AH347" s="678"/>
      <c r="AI347" s="682"/>
      <c r="AJ347" s="671"/>
      <c r="AK347" s="671"/>
      <c r="AL347" s="663"/>
      <c r="AM347" s="663"/>
      <c r="AN347" s="663"/>
      <c r="AO347" s="663"/>
      <c r="AP347" s="667"/>
    </row>
    <row r="348" spans="1:42" s="375" customFormat="1" ht="18.75" hidden="1" customHeight="1" thickBot="1" x14ac:dyDescent="0.25">
      <c r="A348" s="361"/>
      <c r="B348" s="454" t="s">
        <v>360</v>
      </c>
      <c r="C348" s="488">
        <v>20732</v>
      </c>
      <c r="D348" s="363"/>
      <c r="E348" s="364"/>
      <c r="F348" s="364"/>
      <c r="G348" s="364"/>
      <c r="H348" s="364"/>
      <c r="I348" s="364"/>
      <c r="J348" s="364"/>
      <c r="K348" s="366"/>
      <c r="L348" s="366">
        <v>8270000</v>
      </c>
      <c r="M348" s="367" t="s">
        <v>266</v>
      </c>
      <c r="N348" s="368">
        <v>20</v>
      </c>
      <c r="O348" s="455">
        <f t="shared" si="38"/>
        <v>9924000</v>
      </c>
      <c r="P348" s="455">
        <v>9970000</v>
      </c>
      <c r="Q348" s="456">
        <f t="shared" si="30"/>
        <v>0.20556227327690446</v>
      </c>
      <c r="R348" s="363">
        <v>25</v>
      </c>
      <c r="S348" s="455">
        <f t="shared" si="40"/>
        <v>12462500</v>
      </c>
      <c r="T348" s="455">
        <v>12570000</v>
      </c>
      <c r="U348" s="370">
        <f t="shared" si="37"/>
        <v>0.26078234704112335</v>
      </c>
      <c r="V348" s="363" t="s">
        <v>613</v>
      </c>
      <c r="W348" s="363" t="str">
        <f t="shared" si="39"/>
        <v>32</v>
      </c>
      <c r="X348" s="363" t="str">
        <f t="shared" si="36"/>
        <v>207</v>
      </c>
      <c r="Y348" s="372">
        <v>2300</v>
      </c>
      <c r="Z348" s="553">
        <f t="shared" si="41"/>
        <v>-0.99981544633901709</v>
      </c>
      <c r="AA348" s="462"/>
      <c r="AB348" s="463"/>
      <c r="AC348" s="463"/>
      <c r="AD348" s="458"/>
      <c r="AE348" s="548"/>
      <c r="AF348" s="542"/>
      <c r="AG348" s="682"/>
      <c r="AH348" s="678"/>
      <c r="AI348" s="682"/>
      <c r="AJ348" s="671"/>
      <c r="AK348" s="671"/>
      <c r="AL348" s="663"/>
      <c r="AM348" s="663"/>
      <c r="AN348" s="663"/>
      <c r="AO348" s="663"/>
      <c r="AP348" s="667"/>
    </row>
    <row r="349" spans="1:42" s="375" customFormat="1" ht="18.75" hidden="1" customHeight="1" thickBot="1" x14ac:dyDescent="0.25">
      <c r="A349" s="361"/>
      <c r="B349" s="454" t="s">
        <v>361</v>
      </c>
      <c r="C349" s="488">
        <v>20733</v>
      </c>
      <c r="D349" s="363"/>
      <c r="E349" s="364"/>
      <c r="F349" s="364"/>
      <c r="G349" s="364"/>
      <c r="H349" s="364"/>
      <c r="I349" s="364"/>
      <c r="J349" s="364"/>
      <c r="K349" s="366"/>
      <c r="L349" s="366">
        <v>10470000</v>
      </c>
      <c r="M349" s="367" t="s">
        <v>266</v>
      </c>
      <c r="N349" s="368">
        <v>30</v>
      </c>
      <c r="O349" s="455">
        <f t="shared" si="38"/>
        <v>13611000</v>
      </c>
      <c r="P349" s="455">
        <v>13670000</v>
      </c>
      <c r="Q349" s="456">
        <f t="shared" si="30"/>
        <v>0.30563514804202485</v>
      </c>
      <c r="R349" s="363">
        <v>25</v>
      </c>
      <c r="S349" s="455">
        <f t="shared" si="40"/>
        <v>17087500</v>
      </c>
      <c r="T349" s="455">
        <v>17170000</v>
      </c>
      <c r="U349" s="370">
        <f t="shared" si="37"/>
        <v>0.25603511338697876</v>
      </c>
      <c r="V349" s="363" t="s">
        <v>613</v>
      </c>
      <c r="W349" s="363" t="str">
        <f t="shared" si="39"/>
        <v>33</v>
      </c>
      <c r="X349" s="363" t="str">
        <f t="shared" si="36"/>
        <v>207</v>
      </c>
      <c r="Y349" s="372">
        <v>3700</v>
      </c>
      <c r="Z349" s="553">
        <f t="shared" si="41"/>
        <v>-0.99978346744696411</v>
      </c>
      <c r="AA349" s="462"/>
      <c r="AB349" s="463"/>
      <c r="AC349" s="463"/>
      <c r="AD349" s="458"/>
      <c r="AE349" s="548"/>
      <c r="AF349" s="542"/>
      <c r="AG349" s="682"/>
      <c r="AH349" s="678"/>
      <c r="AI349" s="682"/>
      <c r="AJ349" s="671"/>
      <c r="AK349" s="671"/>
      <c r="AL349" s="663"/>
      <c r="AM349" s="663"/>
      <c r="AN349" s="663"/>
      <c r="AO349" s="663"/>
      <c r="AP349" s="667"/>
    </row>
    <row r="350" spans="1:42" s="375" customFormat="1" ht="18.75" hidden="1" customHeight="1" thickBot="1" x14ac:dyDescent="0.25">
      <c r="A350" s="361"/>
      <c r="B350" s="454" t="s">
        <v>362</v>
      </c>
      <c r="C350" s="488">
        <v>20735</v>
      </c>
      <c r="D350" s="363"/>
      <c r="E350" s="364"/>
      <c r="F350" s="364"/>
      <c r="G350" s="364"/>
      <c r="H350" s="364"/>
      <c r="I350" s="364"/>
      <c r="J350" s="364"/>
      <c r="K350" s="366"/>
      <c r="L350" s="366">
        <v>15670000</v>
      </c>
      <c r="M350" s="367" t="s">
        <v>266</v>
      </c>
      <c r="N350" s="368">
        <v>40</v>
      </c>
      <c r="O350" s="455">
        <f t="shared" si="38"/>
        <v>21938000</v>
      </c>
      <c r="P350" s="455">
        <v>21970000</v>
      </c>
      <c r="Q350" s="456">
        <f t="shared" si="30"/>
        <v>0.40204211869814932</v>
      </c>
      <c r="R350" s="363">
        <v>25</v>
      </c>
      <c r="S350" s="455">
        <f t="shared" si="40"/>
        <v>27462500</v>
      </c>
      <c r="T350" s="455">
        <v>29670000</v>
      </c>
      <c r="U350" s="370">
        <f t="shared" si="37"/>
        <v>0.35047792444242148</v>
      </c>
      <c r="V350" s="363" t="s">
        <v>613</v>
      </c>
      <c r="W350" s="363" t="str">
        <f t="shared" si="39"/>
        <v>35</v>
      </c>
      <c r="X350" s="363" t="str">
        <f t="shared" si="36"/>
        <v>207</v>
      </c>
      <c r="Y350" s="372">
        <v>5900</v>
      </c>
      <c r="Z350" s="553">
        <f t="shared" si="41"/>
        <v>-0.99978516158397812</v>
      </c>
      <c r="AA350" s="462"/>
      <c r="AB350" s="463"/>
      <c r="AC350" s="463"/>
      <c r="AD350" s="458"/>
      <c r="AE350" s="548"/>
      <c r="AF350" s="542"/>
      <c r="AG350" s="682"/>
      <c r="AH350" s="678"/>
      <c r="AI350" s="682"/>
      <c r="AJ350" s="671"/>
      <c r="AK350" s="671"/>
      <c r="AL350" s="663"/>
      <c r="AM350" s="663"/>
      <c r="AN350" s="663"/>
      <c r="AO350" s="663"/>
      <c r="AP350" s="667"/>
    </row>
    <row r="351" spans="1:42" ht="18.75" thickBot="1" x14ac:dyDescent="0.25">
      <c r="A351" s="202"/>
      <c r="B351" s="276" t="s">
        <v>681</v>
      </c>
      <c r="C351" s="270">
        <v>20741</v>
      </c>
      <c r="D351" s="236"/>
      <c r="E351" s="263"/>
      <c r="F351" s="263"/>
      <c r="G351" s="263"/>
      <c r="H351" s="269"/>
      <c r="I351" s="263"/>
      <c r="J351" s="263"/>
      <c r="K351" s="224"/>
      <c r="L351" s="224">
        <v>13270000</v>
      </c>
      <c r="M351" s="225" t="s">
        <v>266</v>
      </c>
      <c r="N351" s="60">
        <v>40</v>
      </c>
      <c r="O351" s="261">
        <f t="shared" si="38"/>
        <v>18578000</v>
      </c>
      <c r="P351" s="239">
        <v>18570000</v>
      </c>
      <c r="Q351" s="262">
        <f t="shared" si="30"/>
        <v>0.39939713639788998</v>
      </c>
      <c r="R351" s="119">
        <v>25</v>
      </c>
      <c r="S351" s="240">
        <f t="shared" si="40"/>
        <v>23212500</v>
      </c>
      <c r="T351" s="241">
        <v>24670000</v>
      </c>
      <c r="U351" s="137">
        <f t="shared" si="37"/>
        <v>0.32848680667743674</v>
      </c>
      <c r="V351" s="236"/>
      <c r="W351" s="236" t="str">
        <f t="shared" si="39"/>
        <v>41</v>
      </c>
      <c r="X351" s="236" t="str">
        <f t="shared" si="36"/>
        <v>207</v>
      </c>
      <c r="Y351" s="144">
        <v>57000000</v>
      </c>
      <c r="Z351" s="553">
        <f t="shared" si="41"/>
        <v>1.4555735056542811</v>
      </c>
      <c r="AA351" s="242"/>
      <c r="AB351" s="292"/>
      <c r="AC351" s="292">
        <v>200</v>
      </c>
      <c r="AD351" s="506"/>
      <c r="AE351" s="548" t="s">
        <v>817</v>
      </c>
      <c r="AF351" s="542"/>
      <c r="AG351" s="682"/>
      <c r="AH351" s="678"/>
      <c r="AI351" s="682"/>
      <c r="AJ351" s="671"/>
      <c r="AK351" s="671"/>
      <c r="AL351" s="663"/>
      <c r="AM351" s="663"/>
      <c r="AN351" s="663"/>
      <c r="AO351" s="663"/>
      <c r="AP351" s="667"/>
    </row>
    <row r="352" spans="1:42" ht="18.75" thickBot="1" x14ac:dyDescent="0.25">
      <c r="A352" s="202"/>
      <c r="B352" s="277" t="s">
        <v>682</v>
      </c>
      <c r="C352" s="279">
        <v>20744</v>
      </c>
      <c r="D352" s="274"/>
      <c r="E352" s="196"/>
      <c r="F352" s="196"/>
      <c r="G352" s="196"/>
      <c r="H352" s="196"/>
      <c r="I352" s="196"/>
      <c r="J352" s="196"/>
      <c r="K352" s="230"/>
      <c r="L352" s="230">
        <v>24870000</v>
      </c>
      <c r="M352" s="231" t="s">
        <v>266</v>
      </c>
      <c r="N352" s="184">
        <v>25</v>
      </c>
      <c r="O352" s="267">
        <f t="shared" si="38"/>
        <v>31087500</v>
      </c>
      <c r="P352" s="253">
        <v>30870000</v>
      </c>
      <c r="Q352" s="268">
        <f t="shared" si="30"/>
        <v>0.24125452352231605</v>
      </c>
      <c r="R352" s="181">
        <v>25</v>
      </c>
      <c r="S352" s="254">
        <f t="shared" si="40"/>
        <v>38587500</v>
      </c>
      <c r="T352" s="255">
        <v>41670000</v>
      </c>
      <c r="U352" s="190">
        <f t="shared" si="37"/>
        <v>0.3498542274052478</v>
      </c>
      <c r="V352" s="256"/>
      <c r="W352" s="256" t="str">
        <f t="shared" si="39"/>
        <v>44</v>
      </c>
      <c r="X352" s="256" t="str">
        <f t="shared" si="36"/>
        <v>207</v>
      </c>
      <c r="Y352" s="347">
        <v>90000000</v>
      </c>
      <c r="Z352" s="553">
        <f t="shared" si="41"/>
        <v>1.3323615160349853</v>
      </c>
      <c r="AA352" s="257"/>
      <c r="AB352" s="293"/>
      <c r="AC352" s="293">
        <v>300</v>
      </c>
      <c r="AD352" s="507"/>
      <c r="AE352" s="566" t="s">
        <v>817</v>
      </c>
      <c r="AF352" s="567"/>
      <c r="AG352" s="700"/>
      <c r="AH352" s="701"/>
      <c r="AI352" s="700"/>
      <c r="AJ352" s="673"/>
      <c r="AK352" s="673"/>
      <c r="AL352" s="665"/>
      <c r="AM352" s="665"/>
      <c r="AN352" s="665"/>
      <c r="AO352" s="665"/>
      <c r="AP352" s="668"/>
    </row>
    <row r="353" spans="1:42" ht="18.75" thickBot="1" x14ac:dyDescent="0.25">
      <c r="A353" s="202"/>
      <c r="B353" s="275" t="s">
        <v>700</v>
      </c>
      <c r="C353" s="280">
        <v>31065</v>
      </c>
      <c r="D353" s="243"/>
      <c r="E353" s="272"/>
      <c r="F353" s="272"/>
      <c r="G353" s="272"/>
      <c r="H353" s="273"/>
      <c r="I353" s="272"/>
      <c r="J353" s="272"/>
      <c r="K353" s="228"/>
      <c r="L353" s="228">
        <v>6470000</v>
      </c>
      <c r="M353" s="229" t="s">
        <v>266</v>
      </c>
      <c r="N353" s="168">
        <v>20</v>
      </c>
      <c r="O353" s="264">
        <f t="shared" si="38"/>
        <v>7764000</v>
      </c>
      <c r="P353" s="246">
        <v>7770000</v>
      </c>
      <c r="Q353" s="265">
        <f t="shared" si="30"/>
        <v>0.20092735703245751</v>
      </c>
      <c r="R353" s="164">
        <v>25</v>
      </c>
      <c r="S353" s="247">
        <f t="shared" si="40"/>
        <v>9712500</v>
      </c>
      <c r="T353" s="248">
        <v>9770000</v>
      </c>
      <c r="U353" s="174">
        <f t="shared" si="37"/>
        <v>0.2574002574002574</v>
      </c>
      <c r="V353" s="243"/>
      <c r="W353" s="243">
        <v>13</v>
      </c>
      <c r="X353" s="243" t="str">
        <f t="shared" si="36"/>
        <v>310</v>
      </c>
      <c r="Y353" s="218">
        <v>70000000</v>
      </c>
      <c r="Z353" s="553">
        <f t="shared" si="41"/>
        <v>6.2072072072072073</v>
      </c>
      <c r="AA353" s="249">
        <v>7100000</v>
      </c>
      <c r="AB353" s="291"/>
      <c r="AC353" s="291"/>
      <c r="AD353" s="685" t="s">
        <v>596</v>
      </c>
      <c r="AE353" s="577" t="s">
        <v>734</v>
      </c>
      <c r="AF353" s="573"/>
      <c r="AG353" s="681" t="s">
        <v>827</v>
      </c>
      <c r="AH353" s="677" t="s">
        <v>744</v>
      </c>
      <c r="AI353" s="681" t="s">
        <v>800</v>
      </c>
      <c r="AJ353" s="670">
        <v>250</v>
      </c>
      <c r="AK353" s="670">
        <v>250</v>
      </c>
      <c r="AL353" s="662">
        <v>50</v>
      </c>
      <c r="AM353" s="662" t="s">
        <v>849</v>
      </c>
      <c r="AN353" s="662" t="s">
        <v>840</v>
      </c>
      <c r="AO353" s="662">
        <v>300</v>
      </c>
      <c r="AP353" s="575" t="s">
        <v>850</v>
      </c>
    </row>
    <row r="354" spans="1:42" ht="18.75" thickBot="1" x14ac:dyDescent="0.25">
      <c r="A354" s="202"/>
      <c r="B354" s="276" t="s">
        <v>612</v>
      </c>
      <c r="C354" s="271">
        <v>31085</v>
      </c>
      <c r="D354" s="236"/>
      <c r="E354" s="263"/>
      <c r="F354" s="263"/>
      <c r="G354" s="263"/>
      <c r="H354" s="269"/>
      <c r="I354" s="263"/>
      <c r="J354" s="263"/>
      <c r="K354" s="224"/>
      <c r="L354" s="224">
        <v>8970000</v>
      </c>
      <c r="M354" s="225" t="s">
        <v>266</v>
      </c>
      <c r="N354" s="60">
        <v>30</v>
      </c>
      <c r="O354" s="261">
        <f t="shared" si="38"/>
        <v>11661000</v>
      </c>
      <c r="P354" s="239">
        <v>11700000</v>
      </c>
      <c r="Q354" s="262">
        <f t="shared" si="30"/>
        <v>0.30434782608695654</v>
      </c>
      <c r="R354" s="119">
        <v>25</v>
      </c>
      <c r="S354" s="240">
        <f t="shared" si="40"/>
        <v>14625000</v>
      </c>
      <c r="T354" s="241">
        <v>14670000</v>
      </c>
      <c r="U354" s="137">
        <f t="shared" si="37"/>
        <v>0.25384615384615383</v>
      </c>
      <c r="V354" s="236"/>
      <c r="W354" s="236">
        <v>33</v>
      </c>
      <c r="X354" s="236" t="str">
        <f t="shared" si="36"/>
        <v>310</v>
      </c>
      <c r="Y354" s="144">
        <v>120000000</v>
      </c>
      <c r="Z354" s="553">
        <f t="shared" si="41"/>
        <v>7.2051282051282053</v>
      </c>
      <c r="AA354" s="242">
        <v>8875000</v>
      </c>
      <c r="AB354" s="292"/>
      <c r="AC354" s="292"/>
      <c r="AD354" s="686"/>
      <c r="AE354" s="548" t="s">
        <v>775</v>
      </c>
      <c r="AF354" s="542"/>
      <c r="AG354" s="682"/>
      <c r="AH354" s="678"/>
      <c r="AI354" s="682"/>
      <c r="AJ354" s="671"/>
      <c r="AK354" s="671"/>
      <c r="AL354" s="663"/>
      <c r="AM354" s="663"/>
      <c r="AN354" s="663"/>
      <c r="AO354" s="663"/>
      <c r="AP354" s="560" t="s">
        <v>851</v>
      </c>
    </row>
    <row r="355" spans="1:42" ht="18.75" thickBot="1" x14ac:dyDescent="0.25">
      <c r="A355" s="202"/>
      <c r="B355" s="276" t="s">
        <v>374</v>
      </c>
      <c r="C355" s="271">
        <v>31087</v>
      </c>
      <c r="D355" s="236"/>
      <c r="E355" s="263"/>
      <c r="F355" s="263"/>
      <c r="G355" s="263"/>
      <c r="H355" s="269"/>
      <c r="I355" s="263"/>
      <c r="J355" s="263"/>
      <c r="K355" s="224"/>
      <c r="L355" s="224">
        <v>13270000</v>
      </c>
      <c r="M355" s="225" t="s">
        <v>266</v>
      </c>
      <c r="N355" s="60">
        <v>40</v>
      </c>
      <c r="O355" s="261">
        <f t="shared" si="38"/>
        <v>18578000</v>
      </c>
      <c r="P355" s="239">
        <v>18570000</v>
      </c>
      <c r="Q355" s="262">
        <f t="shared" si="30"/>
        <v>0.39939713639788998</v>
      </c>
      <c r="R355" s="119">
        <v>25</v>
      </c>
      <c r="S355" s="240">
        <f t="shared" si="40"/>
        <v>23212500</v>
      </c>
      <c r="T355" s="241">
        <v>24670000</v>
      </c>
      <c r="U355" s="137">
        <f t="shared" si="37"/>
        <v>0.32848680667743674</v>
      </c>
      <c r="V355" s="236"/>
      <c r="W355" s="236">
        <v>41</v>
      </c>
      <c r="X355" s="236" t="str">
        <f t="shared" si="36"/>
        <v>310</v>
      </c>
      <c r="Y355" s="144">
        <v>180000000</v>
      </c>
      <c r="Z355" s="553">
        <f t="shared" si="41"/>
        <v>6.754442649434572</v>
      </c>
      <c r="AA355" s="242">
        <v>16200000</v>
      </c>
      <c r="AB355" s="292"/>
      <c r="AC355" s="292"/>
      <c r="AD355" s="686"/>
      <c r="AE355" s="548" t="s">
        <v>817</v>
      </c>
      <c r="AF355" s="542"/>
      <c r="AG355" s="682"/>
      <c r="AH355" s="678"/>
      <c r="AI355" s="682"/>
      <c r="AJ355" s="671"/>
      <c r="AK355" s="671"/>
      <c r="AL355" s="663"/>
      <c r="AM355" s="663"/>
      <c r="AN355" s="663"/>
      <c r="AO355" s="663"/>
      <c r="AP355" s="560" t="s">
        <v>826</v>
      </c>
    </row>
    <row r="356" spans="1:42" ht="18.75" thickBot="1" x14ac:dyDescent="0.25">
      <c r="A356" s="202"/>
      <c r="B356" s="277" t="s">
        <v>375</v>
      </c>
      <c r="C356" s="281">
        <v>31089</v>
      </c>
      <c r="D356" s="274"/>
      <c r="E356" s="196"/>
      <c r="F356" s="196"/>
      <c r="G356" s="196"/>
      <c r="H356" s="196"/>
      <c r="I356" s="196"/>
      <c r="J356" s="196"/>
      <c r="K356" s="230"/>
      <c r="L356" s="230">
        <v>24870000</v>
      </c>
      <c r="M356" s="231" t="s">
        <v>266</v>
      </c>
      <c r="N356" s="184">
        <v>25</v>
      </c>
      <c r="O356" s="267">
        <f t="shared" si="38"/>
        <v>31087500</v>
      </c>
      <c r="P356" s="253">
        <v>30870000</v>
      </c>
      <c r="Q356" s="268">
        <f t="shared" si="30"/>
        <v>0.24125452352231605</v>
      </c>
      <c r="R356" s="181">
        <v>25</v>
      </c>
      <c r="S356" s="254">
        <f t="shared" si="40"/>
        <v>38587500</v>
      </c>
      <c r="T356" s="255">
        <v>41670000</v>
      </c>
      <c r="U356" s="190">
        <f t="shared" si="37"/>
        <v>0.3498542274052478</v>
      </c>
      <c r="V356" s="256"/>
      <c r="W356" s="256">
        <v>44</v>
      </c>
      <c r="X356" s="256" t="str">
        <f t="shared" si="36"/>
        <v>310</v>
      </c>
      <c r="Y356" s="347">
        <v>24000000</v>
      </c>
      <c r="Z356" s="553">
        <f t="shared" si="41"/>
        <v>-0.37803692905733721</v>
      </c>
      <c r="AA356" s="257">
        <v>24300000</v>
      </c>
      <c r="AB356" s="293"/>
      <c r="AC356" s="293"/>
      <c r="AD356" s="687"/>
      <c r="AE356" s="548" t="s">
        <v>817</v>
      </c>
      <c r="AF356" s="542"/>
      <c r="AG356" s="683"/>
      <c r="AH356" s="679"/>
      <c r="AI356" s="683"/>
      <c r="AJ356" s="672"/>
      <c r="AK356" s="672"/>
      <c r="AL356" s="664"/>
      <c r="AM356" s="664"/>
      <c r="AN356" s="664"/>
      <c r="AO356" s="664"/>
      <c r="AP356" s="560" t="s">
        <v>852</v>
      </c>
    </row>
    <row r="357" spans="1:42" s="375" customFormat="1" ht="18.75" hidden="1" thickBot="1" x14ac:dyDescent="0.25">
      <c r="A357" s="361"/>
      <c r="B357" s="489" t="s">
        <v>376</v>
      </c>
      <c r="C357" s="490">
        <v>21211</v>
      </c>
      <c r="D357" s="376"/>
      <c r="E357" s="403"/>
      <c r="F357" s="403"/>
      <c r="G357" s="403"/>
      <c r="H357" s="403"/>
      <c r="I357" s="403"/>
      <c r="J357" s="403"/>
      <c r="K357" s="379"/>
      <c r="L357" s="379">
        <v>3870000</v>
      </c>
      <c r="M357" s="380" t="s">
        <v>266</v>
      </c>
      <c r="N357" s="381">
        <v>10</v>
      </c>
      <c r="O357" s="491">
        <f t="shared" si="38"/>
        <v>4257000</v>
      </c>
      <c r="P357" s="491">
        <v>4270000</v>
      </c>
      <c r="Q357" s="492">
        <f t="shared" si="30"/>
        <v>0.10335917312661498</v>
      </c>
      <c r="R357" s="376">
        <v>25</v>
      </c>
      <c r="S357" s="491">
        <f t="shared" si="40"/>
        <v>5337500</v>
      </c>
      <c r="T357" s="491">
        <v>5370000</v>
      </c>
      <c r="U357" s="384">
        <f t="shared" si="37"/>
        <v>0.2576112412177986</v>
      </c>
      <c r="V357" s="376" t="s">
        <v>613</v>
      </c>
      <c r="W357" s="376" t="str">
        <f t="shared" ref="W357:W388" si="42">RIGHT(C357:C357,2)</f>
        <v>11</v>
      </c>
      <c r="X357" s="376" t="str">
        <f t="shared" si="36"/>
        <v>212</v>
      </c>
      <c r="Y357" s="350">
        <v>1200</v>
      </c>
      <c r="Z357" s="553">
        <f t="shared" si="41"/>
        <v>-0.99977517564402807</v>
      </c>
      <c r="AA357" s="493">
        <v>1600000</v>
      </c>
      <c r="AB357" s="494"/>
      <c r="AC357" s="494"/>
      <c r="AD357" s="685" t="s">
        <v>598</v>
      </c>
      <c r="AE357" s="566"/>
      <c r="AF357" s="567"/>
      <c r="AG357" s="568"/>
      <c r="AH357" s="569"/>
      <c r="AI357" s="568"/>
      <c r="AJ357" s="570"/>
      <c r="AK357" s="570"/>
      <c r="AL357" s="571"/>
      <c r="AM357" s="571"/>
      <c r="AN357" s="571"/>
      <c r="AO357" s="571"/>
      <c r="AP357" s="572"/>
    </row>
    <row r="358" spans="1:42" ht="18.75" thickBot="1" x14ac:dyDescent="0.25">
      <c r="A358" s="202"/>
      <c r="B358" s="276" t="s">
        <v>683</v>
      </c>
      <c r="C358" s="271">
        <v>21212</v>
      </c>
      <c r="D358" s="236"/>
      <c r="E358" s="263"/>
      <c r="F358" s="263"/>
      <c r="G358" s="263"/>
      <c r="H358" s="269"/>
      <c r="I358" s="263"/>
      <c r="J358" s="263"/>
      <c r="K358" s="224"/>
      <c r="L358" s="224">
        <v>6470000</v>
      </c>
      <c r="M358" s="225" t="s">
        <v>266</v>
      </c>
      <c r="N358" s="60">
        <v>20</v>
      </c>
      <c r="O358" s="261">
        <f t="shared" si="38"/>
        <v>7764000</v>
      </c>
      <c r="P358" s="239">
        <v>7770000</v>
      </c>
      <c r="Q358" s="262">
        <f t="shared" si="30"/>
        <v>0.20092735703245751</v>
      </c>
      <c r="R358" s="119">
        <v>25</v>
      </c>
      <c r="S358" s="240">
        <f t="shared" si="40"/>
        <v>9712500</v>
      </c>
      <c r="T358" s="241">
        <v>9770000</v>
      </c>
      <c r="U358" s="137">
        <f t="shared" si="37"/>
        <v>0.2574002574002574</v>
      </c>
      <c r="V358" s="236"/>
      <c r="W358" s="236" t="str">
        <f t="shared" si="42"/>
        <v>12</v>
      </c>
      <c r="X358" s="236" t="str">
        <f t="shared" si="36"/>
        <v>212</v>
      </c>
      <c r="Y358" s="144">
        <v>30000000</v>
      </c>
      <c r="Z358" s="553">
        <f t="shared" si="41"/>
        <v>2.0888030888030888</v>
      </c>
      <c r="AA358" s="242">
        <v>2050000</v>
      </c>
      <c r="AB358" s="292"/>
      <c r="AC358" s="292"/>
      <c r="AD358" s="691"/>
      <c r="AE358" s="598" t="s">
        <v>734</v>
      </c>
      <c r="AF358" s="599"/>
      <c r="AG358" s="681" t="s">
        <v>827</v>
      </c>
      <c r="AH358" s="677">
        <v>0</v>
      </c>
      <c r="AI358" s="681" t="s">
        <v>763</v>
      </c>
      <c r="AJ358" s="670">
        <v>300</v>
      </c>
      <c r="AK358" s="670">
        <v>400</v>
      </c>
      <c r="AL358" s="662">
        <v>200</v>
      </c>
      <c r="AM358" s="662" t="s">
        <v>845</v>
      </c>
      <c r="AN358" s="662" t="s">
        <v>840</v>
      </c>
      <c r="AO358" s="662" t="s">
        <v>826</v>
      </c>
      <c r="AP358" s="575" t="s">
        <v>845</v>
      </c>
    </row>
    <row r="359" spans="1:42" s="375" customFormat="1" ht="18.75" hidden="1" customHeight="1" thickBot="1" x14ac:dyDescent="0.25">
      <c r="A359" s="361"/>
      <c r="B359" s="475" t="s">
        <v>378</v>
      </c>
      <c r="C359" s="495">
        <v>21213</v>
      </c>
      <c r="D359" s="363"/>
      <c r="E359" s="364"/>
      <c r="F359" s="364"/>
      <c r="G359" s="364"/>
      <c r="H359" s="364"/>
      <c r="I359" s="364"/>
      <c r="J359" s="364"/>
      <c r="K359" s="366"/>
      <c r="L359" s="366">
        <v>8970000</v>
      </c>
      <c r="M359" s="367" t="s">
        <v>266</v>
      </c>
      <c r="N359" s="368">
        <v>30</v>
      </c>
      <c r="O359" s="455">
        <f t="shared" si="38"/>
        <v>11661000</v>
      </c>
      <c r="P359" s="455">
        <v>11700000</v>
      </c>
      <c r="Q359" s="456">
        <f t="shared" si="30"/>
        <v>0.30434782608695654</v>
      </c>
      <c r="R359" s="363">
        <v>25</v>
      </c>
      <c r="S359" s="455">
        <f t="shared" si="40"/>
        <v>14625000</v>
      </c>
      <c r="T359" s="455">
        <v>14670000</v>
      </c>
      <c r="U359" s="370">
        <f t="shared" si="37"/>
        <v>0.25384615384615383</v>
      </c>
      <c r="V359" s="363" t="s">
        <v>613</v>
      </c>
      <c r="W359" s="363" t="str">
        <f t="shared" si="42"/>
        <v>13</v>
      </c>
      <c r="X359" s="363" t="str">
        <f t="shared" si="36"/>
        <v>212</v>
      </c>
      <c r="Y359" s="372">
        <v>5000</v>
      </c>
      <c r="Z359" s="553">
        <f t="shared" si="41"/>
        <v>-0.99965811965811968</v>
      </c>
      <c r="AA359" s="462">
        <v>3250000</v>
      </c>
      <c r="AB359" s="463"/>
      <c r="AC359" s="463"/>
      <c r="AD359" s="691"/>
      <c r="AE359" s="548"/>
      <c r="AF359" s="542"/>
      <c r="AG359" s="682"/>
      <c r="AH359" s="678"/>
      <c r="AI359" s="682"/>
      <c r="AJ359" s="671"/>
      <c r="AK359" s="671"/>
      <c r="AL359" s="663"/>
      <c r="AM359" s="663"/>
      <c r="AN359" s="663"/>
      <c r="AO359" s="663"/>
      <c r="AP359" s="560"/>
    </row>
    <row r="360" spans="1:42" s="375" customFormat="1" ht="18.75" hidden="1" customHeight="1" thickBot="1" x14ac:dyDescent="0.25">
      <c r="A360" s="361"/>
      <c r="B360" s="475" t="s">
        <v>379</v>
      </c>
      <c r="C360" s="495">
        <v>21215</v>
      </c>
      <c r="D360" s="363"/>
      <c r="E360" s="364"/>
      <c r="F360" s="364"/>
      <c r="G360" s="364"/>
      <c r="H360" s="364"/>
      <c r="I360" s="364"/>
      <c r="J360" s="364"/>
      <c r="K360" s="366"/>
      <c r="L360" s="366">
        <v>14570000</v>
      </c>
      <c r="M360" s="367" t="s">
        <v>266</v>
      </c>
      <c r="N360" s="368">
        <v>40</v>
      </c>
      <c r="O360" s="455">
        <f t="shared" si="38"/>
        <v>20398000</v>
      </c>
      <c r="P360" s="455">
        <v>20370000</v>
      </c>
      <c r="Q360" s="456">
        <f t="shared" si="30"/>
        <v>0.39807824296499655</v>
      </c>
      <c r="R360" s="363">
        <v>25</v>
      </c>
      <c r="S360" s="455">
        <f t="shared" si="40"/>
        <v>25462500</v>
      </c>
      <c r="T360" s="455">
        <v>25470000</v>
      </c>
      <c r="U360" s="370">
        <f t="shared" si="37"/>
        <v>0.25036818851251841</v>
      </c>
      <c r="V360" s="363" t="s">
        <v>613</v>
      </c>
      <c r="W360" s="363" t="str">
        <f t="shared" si="42"/>
        <v>15</v>
      </c>
      <c r="X360" s="363" t="str">
        <f t="shared" ref="X360:X423" si="43">LEFT(C360,3)</f>
        <v>212</v>
      </c>
      <c r="Y360" s="372">
        <v>9000</v>
      </c>
      <c r="Z360" s="553">
        <f t="shared" si="41"/>
        <v>-0.99964653902798228</v>
      </c>
      <c r="AA360" s="462">
        <v>4100000</v>
      </c>
      <c r="AB360" s="463"/>
      <c r="AC360" s="463"/>
      <c r="AD360" s="691"/>
      <c r="AE360" s="548"/>
      <c r="AF360" s="542"/>
      <c r="AG360" s="682"/>
      <c r="AH360" s="678"/>
      <c r="AI360" s="682"/>
      <c r="AJ360" s="671"/>
      <c r="AK360" s="671"/>
      <c r="AL360" s="663"/>
      <c r="AM360" s="663"/>
      <c r="AN360" s="663"/>
      <c r="AO360" s="663"/>
      <c r="AP360" s="560"/>
    </row>
    <row r="361" spans="1:42" s="375" customFormat="1" ht="18.75" hidden="1" customHeight="1" thickBot="1" x14ac:dyDescent="0.25">
      <c r="A361" s="361"/>
      <c r="B361" s="454" t="s">
        <v>380</v>
      </c>
      <c r="C361" s="439">
        <v>21221</v>
      </c>
      <c r="D361" s="363"/>
      <c r="E361" s="364"/>
      <c r="F361" s="364"/>
      <c r="G361" s="364"/>
      <c r="H361" s="364"/>
      <c r="I361" s="364"/>
      <c r="J361" s="364"/>
      <c r="K361" s="366"/>
      <c r="L361" s="366">
        <v>5370000</v>
      </c>
      <c r="M361" s="367" t="s">
        <v>266</v>
      </c>
      <c r="N361" s="368">
        <v>10</v>
      </c>
      <c r="O361" s="455">
        <f t="shared" si="38"/>
        <v>5907000</v>
      </c>
      <c r="P361" s="455">
        <v>5970000</v>
      </c>
      <c r="Q361" s="456">
        <f t="shared" si="30"/>
        <v>0.11173184357541899</v>
      </c>
      <c r="R361" s="363">
        <v>25</v>
      </c>
      <c r="S361" s="455">
        <f t="shared" si="40"/>
        <v>7462500</v>
      </c>
      <c r="T361" s="455">
        <v>8070000</v>
      </c>
      <c r="U361" s="370">
        <f t="shared" ref="U361:U424" si="44">(T361-P361)/P361</f>
        <v>0.35175879396984927</v>
      </c>
      <c r="V361" s="363" t="s">
        <v>613</v>
      </c>
      <c r="W361" s="363" t="str">
        <f t="shared" si="42"/>
        <v>21</v>
      </c>
      <c r="X361" s="363" t="str">
        <f t="shared" si="43"/>
        <v>212</v>
      </c>
      <c r="Y361" s="372">
        <v>2500</v>
      </c>
      <c r="Z361" s="553">
        <f t="shared" si="41"/>
        <v>-0.99966499162479061</v>
      </c>
      <c r="AA361" s="462">
        <v>1650000</v>
      </c>
      <c r="AB361" s="463"/>
      <c r="AC361" s="463"/>
      <c r="AD361" s="691"/>
      <c r="AE361" s="548"/>
      <c r="AF361" s="542"/>
      <c r="AG361" s="682"/>
      <c r="AH361" s="678"/>
      <c r="AI361" s="682"/>
      <c r="AJ361" s="671"/>
      <c r="AK361" s="671"/>
      <c r="AL361" s="663"/>
      <c r="AM361" s="663"/>
      <c r="AN361" s="663"/>
      <c r="AO361" s="663"/>
      <c r="AP361" s="560"/>
    </row>
    <row r="362" spans="1:42" s="375" customFormat="1" ht="18.75" hidden="1" customHeight="1" thickBot="1" x14ac:dyDescent="0.25">
      <c r="A362" s="361"/>
      <c r="B362" s="454" t="s">
        <v>381</v>
      </c>
      <c r="C362" s="439">
        <v>21222</v>
      </c>
      <c r="D362" s="363"/>
      <c r="E362" s="364"/>
      <c r="F362" s="364"/>
      <c r="G362" s="364"/>
      <c r="H362" s="364"/>
      <c r="I362" s="364"/>
      <c r="J362" s="364"/>
      <c r="K362" s="366"/>
      <c r="L362" s="366">
        <v>8070000</v>
      </c>
      <c r="M362" s="367" t="s">
        <v>266</v>
      </c>
      <c r="N362" s="368">
        <v>20</v>
      </c>
      <c r="O362" s="455">
        <f t="shared" si="38"/>
        <v>9684000</v>
      </c>
      <c r="P362" s="455">
        <v>9700000</v>
      </c>
      <c r="Q362" s="456">
        <f t="shared" si="30"/>
        <v>0.20198265179677818</v>
      </c>
      <c r="R362" s="363">
        <v>25</v>
      </c>
      <c r="S362" s="455">
        <f t="shared" si="40"/>
        <v>12125000</v>
      </c>
      <c r="T362" s="455">
        <v>13070000</v>
      </c>
      <c r="U362" s="370">
        <f t="shared" si="44"/>
        <v>0.34742268041237112</v>
      </c>
      <c r="V362" s="363" t="s">
        <v>613</v>
      </c>
      <c r="W362" s="363" t="str">
        <f t="shared" si="42"/>
        <v>22</v>
      </c>
      <c r="X362" s="363" t="str">
        <f t="shared" si="43"/>
        <v>212</v>
      </c>
      <c r="Y362" s="372">
        <v>3700</v>
      </c>
      <c r="Z362" s="553">
        <f t="shared" si="41"/>
        <v>-0.99969484536082476</v>
      </c>
      <c r="AA362" s="462">
        <v>2100000</v>
      </c>
      <c r="AB362" s="463"/>
      <c r="AC362" s="463"/>
      <c r="AD362" s="691"/>
      <c r="AE362" s="548"/>
      <c r="AF362" s="542"/>
      <c r="AG362" s="682"/>
      <c r="AH362" s="678"/>
      <c r="AI362" s="682"/>
      <c r="AJ362" s="671"/>
      <c r="AK362" s="671"/>
      <c r="AL362" s="663"/>
      <c r="AM362" s="663"/>
      <c r="AN362" s="663"/>
      <c r="AO362" s="663"/>
      <c r="AP362" s="560"/>
    </row>
    <row r="363" spans="1:42" s="375" customFormat="1" ht="18.75" hidden="1" customHeight="1" thickBot="1" x14ac:dyDescent="0.25">
      <c r="A363" s="361"/>
      <c r="B363" s="454" t="s">
        <v>382</v>
      </c>
      <c r="C363" s="439">
        <v>21223</v>
      </c>
      <c r="D363" s="363"/>
      <c r="E363" s="364"/>
      <c r="F363" s="364"/>
      <c r="G363" s="364"/>
      <c r="H363" s="364"/>
      <c r="I363" s="364"/>
      <c r="J363" s="364"/>
      <c r="K363" s="366"/>
      <c r="L363" s="366">
        <v>10170000</v>
      </c>
      <c r="M363" s="367" t="s">
        <v>266</v>
      </c>
      <c r="N363" s="368">
        <v>30</v>
      </c>
      <c r="O363" s="455">
        <f t="shared" si="38"/>
        <v>13221000</v>
      </c>
      <c r="P363" s="455">
        <v>13270000</v>
      </c>
      <c r="Q363" s="456">
        <f t="shared" si="30"/>
        <v>0.30481809242871188</v>
      </c>
      <c r="R363" s="363">
        <v>25</v>
      </c>
      <c r="S363" s="455">
        <f t="shared" si="40"/>
        <v>16587500</v>
      </c>
      <c r="T363" s="455">
        <v>17970000</v>
      </c>
      <c r="U363" s="370">
        <f t="shared" si="44"/>
        <v>0.35418236623963828</v>
      </c>
      <c r="V363" s="363" t="s">
        <v>613</v>
      </c>
      <c r="W363" s="363" t="str">
        <f t="shared" si="42"/>
        <v>23</v>
      </c>
      <c r="X363" s="363" t="str">
        <f t="shared" si="43"/>
        <v>212</v>
      </c>
      <c r="Y363" s="372">
        <v>5700</v>
      </c>
      <c r="Z363" s="553">
        <f t="shared" si="41"/>
        <v>-0.99965636774679734</v>
      </c>
      <c r="AA363" s="462">
        <v>3500000</v>
      </c>
      <c r="AB363" s="463"/>
      <c r="AC363" s="463"/>
      <c r="AD363" s="691"/>
      <c r="AE363" s="548"/>
      <c r="AF363" s="542"/>
      <c r="AG363" s="682"/>
      <c r="AH363" s="678"/>
      <c r="AI363" s="682"/>
      <c r="AJ363" s="671"/>
      <c r="AK363" s="671"/>
      <c r="AL363" s="663"/>
      <c r="AM363" s="663"/>
      <c r="AN363" s="663"/>
      <c r="AO363" s="663"/>
      <c r="AP363" s="560"/>
    </row>
    <row r="364" spans="1:42" s="375" customFormat="1" ht="18.75" hidden="1" customHeight="1" thickBot="1" x14ac:dyDescent="0.25">
      <c r="A364" s="361"/>
      <c r="B364" s="454" t="s">
        <v>383</v>
      </c>
      <c r="C364" s="439">
        <v>21225</v>
      </c>
      <c r="D364" s="363"/>
      <c r="E364" s="364"/>
      <c r="F364" s="364"/>
      <c r="G364" s="364"/>
      <c r="H364" s="364"/>
      <c r="I364" s="364"/>
      <c r="J364" s="364"/>
      <c r="K364" s="366"/>
      <c r="L364" s="366">
        <v>15070000</v>
      </c>
      <c r="M364" s="367" t="s">
        <v>266</v>
      </c>
      <c r="N364" s="368">
        <v>40</v>
      </c>
      <c r="O364" s="455">
        <f t="shared" ref="O364:O427" si="45">L364+(L364*N364/100)</f>
        <v>21098000</v>
      </c>
      <c r="P364" s="455">
        <v>21070000</v>
      </c>
      <c r="Q364" s="456">
        <f t="shared" ref="Q364:Q427" si="46">(P364-L364)/L364</f>
        <v>0.39814200398142002</v>
      </c>
      <c r="R364" s="363">
        <v>25</v>
      </c>
      <c r="S364" s="455">
        <f t="shared" si="40"/>
        <v>26337500</v>
      </c>
      <c r="T364" s="455">
        <v>28470000</v>
      </c>
      <c r="U364" s="370">
        <f t="shared" si="44"/>
        <v>0.35121025154247748</v>
      </c>
      <c r="V364" s="363" t="s">
        <v>613</v>
      </c>
      <c r="W364" s="363" t="str">
        <f t="shared" si="42"/>
        <v>25</v>
      </c>
      <c r="X364" s="363" t="str">
        <f t="shared" si="43"/>
        <v>212</v>
      </c>
      <c r="Y364" s="372">
        <v>9000</v>
      </c>
      <c r="Z364" s="553">
        <f t="shared" si="41"/>
        <v>-0.99965828191741812</v>
      </c>
      <c r="AA364" s="462">
        <v>4450000</v>
      </c>
      <c r="AB364" s="463"/>
      <c r="AC364" s="463"/>
      <c r="AD364" s="691"/>
      <c r="AE364" s="548"/>
      <c r="AF364" s="542"/>
      <c r="AG364" s="682"/>
      <c r="AH364" s="678"/>
      <c r="AI364" s="682"/>
      <c r="AJ364" s="671"/>
      <c r="AK364" s="671"/>
      <c r="AL364" s="663"/>
      <c r="AM364" s="663"/>
      <c r="AN364" s="663"/>
      <c r="AO364" s="663"/>
      <c r="AP364" s="560"/>
    </row>
    <row r="365" spans="1:42" s="375" customFormat="1" ht="18.75" hidden="1" customHeight="1" thickBot="1" x14ac:dyDescent="0.25">
      <c r="A365" s="361"/>
      <c r="B365" s="454" t="s">
        <v>384</v>
      </c>
      <c r="C365" s="439">
        <v>21231</v>
      </c>
      <c r="D365" s="363"/>
      <c r="E365" s="364"/>
      <c r="F365" s="364"/>
      <c r="G365" s="364"/>
      <c r="H365" s="364"/>
      <c r="I365" s="364"/>
      <c r="J365" s="364"/>
      <c r="K365" s="366"/>
      <c r="L365" s="366">
        <v>5870000</v>
      </c>
      <c r="M365" s="367" t="s">
        <v>266</v>
      </c>
      <c r="N365" s="368">
        <v>10</v>
      </c>
      <c r="O365" s="455">
        <f t="shared" si="45"/>
        <v>6457000</v>
      </c>
      <c r="P365" s="455">
        <v>6470000</v>
      </c>
      <c r="Q365" s="456">
        <f t="shared" si="46"/>
        <v>0.10221465076660988</v>
      </c>
      <c r="R365" s="363">
        <v>25</v>
      </c>
      <c r="S365" s="455">
        <f t="shared" si="40"/>
        <v>8087500</v>
      </c>
      <c r="T365" s="455">
        <v>8770000</v>
      </c>
      <c r="U365" s="370">
        <f t="shared" si="44"/>
        <v>0.3554868624420402</v>
      </c>
      <c r="V365" s="363" t="s">
        <v>613</v>
      </c>
      <c r="W365" s="363" t="str">
        <f t="shared" si="42"/>
        <v>31</v>
      </c>
      <c r="X365" s="363" t="str">
        <f t="shared" si="43"/>
        <v>212</v>
      </c>
      <c r="Y365" s="372">
        <v>2500</v>
      </c>
      <c r="Z365" s="553">
        <f t="shared" si="41"/>
        <v>-0.9996908809891808</v>
      </c>
      <c r="AA365" s="462">
        <v>1800000</v>
      </c>
      <c r="AB365" s="463"/>
      <c r="AC365" s="463"/>
      <c r="AD365" s="691"/>
      <c r="AE365" s="548"/>
      <c r="AF365" s="542"/>
      <c r="AG365" s="682"/>
      <c r="AH365" s="678"/>
      <c r="AI365" s="682"/>
      <c r="AJ365" s="671"/>
      <c r="AK365" s="671"/>
      <c r="AL365" s="663"/>
      <c r="AM365" s="663"/>
      <c r="AN365" s="663"/>
      <c r="AO365" s="663"/>
      <c r="AP365" s="560"/>
    </row>
    <row r="366" spans="1:42" s="375" customFormat="1" ht="18.75" hidden="1" customHeight="1" thickBot="1" x14ac:dyDescent="0.25">
      <c r="A366" s="361"/>
      <c r="B366" s="454" t="s">
        <v>385</v>
      </c>
      <c r="C366" s="439">
        <v>21232</v>
      </c>
      <c r="D366" s="363"/>
      <c r="E366" s="364"/>
      <c r="F366" s="364"/>
      <c r="G366" s="364"/>
      <c r="H366" s="364"/>
      <c r="I366" s="364"/>
      <c r="J366" s="364"/>
      <c r="K366" s="366"/>
      <c r="L366" s="366">
        <v>8270000</v>
      </c>
      <c r="M366" s="367" t="s">
        <v>266</v>
      </c>
      <c r="N366" s="368">
        <v>20</v>
      </c>
      <c r="O366" s="455">
        <f t="shared" si="45"/>
        <v>9924000</v>
      </c>
      <c r="P366" s="455">
        <v>9970000</v>
      </c>
      <c r="Q366" s="456">
        <f t="shared" si="46"/>
        <v>0.20556227327690446</v>
      </c>
      <c r="R366" s="363">
        <v>25</v>
      </c>
      <c r="S366" s="455">
        <f t="shared" si="40"/>
        <v>12462500</v>
      </c>
      <c r="T366" s="455">
        <v>12570000</v>
      </c>
      <c r="U366" s="370">
        <f t="shared" si="44"/>
        <v>0.26078234704112335</v>
      </c>
      <c r="V366" s="363" t="s">
        <v>613</v>
      </c>
      <c r="W366" s="363" t="str">
        <f t="shared" si="42"/>
        <v>32</v>
      </c>
      <c r="X366" s="363" t="str">
        <f t="shared" si="43"/>
        <v>212</v>
      </c>
      <c r="Y366" s="372">
        <v>3700</v>
      </c>
      <c r="Z366" s="553">
        <f t="shared" si="41"/>
        <v>-0.9997031093279839</v>
      </c>
      <c r="AA366" s="462">
        <v>2800000</v>
      </c>
      <c r="AB366" s="463"/>
      <c r="AC366" s="463"/>
      <c r="AD366" s="691"/>
      <c r="AE366" s="548"/>
      <c r="AF366" s="542"/>
      <c r="AG366" s="682"/>
      <c r="AH366" s="678"/>
      <c r="AI366" s="682"/>
      <c r="AJ366" s="671"/>
      <c r="AK366" s="671"/>
      <c r="AL366" s="663"/>
      <c r="AM366" s="663"/>
      <c r="AN366" s="663"/>
      <c r="AO366" s="663"/>
      <c r="AP366" s="560"/>
    </row>
    <row r="367" spans="1:42" s="375" customFormat="1" ht="18.75" hidden="1" customHeight="1" thickBot="1" x14ac:dyDescent="0.25">
      <c r="A367" s="361"/>
      <c r="B367" s="454" t="s">
        <v>386</v>
      </c>
      <c r="C367" s="431">
        <v>21233</v>
      </c>
      <c r="D367" s="363"/>
      <c r="E367" s="364"/>
      <c r="F367" s="364"/>
      <c r="G367" s="364"/>
      <c r="H367" s="364"/>
      <c r="I367" s="364"/>
      <c r="J367" s="364"/>
      <c r="K367" s="366"/>
      <c r="L367" s="366">
        <v>10470000</v>
      </c>
      <c r="M367" s="367" t="s">
        <v>266</v>
      </c>
      <c r="N367" s="368">
        <v>30</v>
      </c>
      <c r="O367" s="455">
        <f t="shared" si="45"/>
        <v>13611000</v>
      </c>
      <c r="P367" s="455">
        <v>13670000</v>
      </c>
      <c r="Q367" s="456">
        <f t="shared" si="46"/>
        <v>0.30563514804202485</v>
      </c>
      <c r="R367" s="363">
        <v>25</v>
      </c>
      <c r="S367" s="455">
        <f t="shared" si="40"/>
        <v>17087500</v>
      </c>
      <c r="T367" s="455">
        <v>17170000</v>
      </c>
      <c r="U367" s="370">
        <f t="shared" si="44"/>
        <v>0.25603511338697876</v>
      </c>
      <c r="V367" s="363" t="s">
        <v>613</v>
      </c>
      <c r="W367" s="363" t="str">
        <f t="shared" si="42"/>
        <v>33</v>
      </c>
      <c r="X367" s="363" t="str">
        <f t="shared" si="43"/>
        <v>212</v>
      </c>
      <c r="Y367" s="372">
        <v>5700</v>
      </c>
      <c r="Z367" s="553">
        <f t="shared" si="41"/>
        <v>-0.99966642282370155</v>
      </c>
      <c r="AA367" s="462">
        <v>3600000</v>
      </c>
      <c r="AB367" s="463"/>
      <c r="AC367" s="463"/>
      <c r="AD367" s="691"/>
      <c r="AE367" s="548"/>
      <c r="AF367" s="542"/>
      <c r="AG367" s="682"/>
      <c r="AH367" s="678"/>
      <c r="AI367" s="682"/>
      <c r="AJ367" s="671"/>
      <c r="AK367" s="671"/>
      <c r="AL367" s="663"/>
      <c r="AM367" s="663"/>
      <c r="AN367" s="663"/>
      <c r="AO367" s="663"/>
      <c r="AP367" s="560"/>
    </row>
    <row r="368" spans="1:42" s="375" customFormat="1" ht="18.75" hidden="1" customHeight="1" thickBot="1" x14ac:dyDescent="0.25">
      <c r="A368" s="361"/>
      <c r="B368" s="454" t="s">
        <v>387</v>
      </c>
      <c r="C368" s="439">
        <v>21235</v>
      </c>
      <c r="D368" s="363"/>
      <c r="E368" s="364"/>
      <c r="F368" s="364"/>
      <c r="G368" s="364"/>
      <c r="H368" s="364"/>
      <c r="I368" s="364"/>
      <c r="J368" s="364"/>
      <c r="K368" s="366"/>
      <c r="L368" s="366">
        <v>15670000</v>
      </c>
      <c r="M368" s="367" t="s">
        <v>266</v>
      </c>
      <c r="N368" s="368">
        <v>40</v>
      </c>
      <c r="O368" s="455">
        <f t="shared" si="45"/>
        <v>21938000</v>
      </c>
      <c r="P368" s="455">
        <v>21970000</v>
      </c>
      <c r="Q368" s="456">
        <f t="shared" si="46"/>
        <v>0.40204211869814932</v>
      </c>
      <c r="R368" s="363">
        <v>25</v>
      </c>
      <c r="S368" s="455">
        <f t="shared" si="40"/>
        <v>27462500</v>
      </c>
      <c r="T368" s="455">
        <v>29670000</v>
      </c>
      <c r="U368" s="370">
        <f t="shared" si="44"/>
        <v>0.35047792444242148</v>
      </c>
      <c r="V368" s="363" t="s">
        <v>613</v>
      </c>
      <c r="W368" s="363" t="str">
        <f t="shared" si="42"/>
        <v>35</v>
      </c>
      <c r="X368" s="363" t="str">
        <f t="shared" si="43"/>
        <v>212</v>
      </c>
      <c r="Y368" s="372">
        <v>9000</v>
      </c>
      <c r="Z368" s="553">
        <f t="shared" si="41"/>
        <v>-0.99967228038233957</v>
      </c>
      <c r="AA368" s="462">
        <v>4300000</v>
      </c>
      <c r="AB368" s="463"/>
      <c r="AC368" s="463"/>
      <c r="AD368" s="691"/>
      <c r="AE368" s="548"/>
      <c r="AF368" s="542"/>
      <c r="AG368" s="682"/>
      <c r="AH368" s="678"/>
      <c r="AI368" s="682"/>
      <c r="AJ368" s="671"/>
      <c r="AK368" s="671"/>
      <c r="AL368" s="663"/>
      <c r="AM368" s="663"/>
      <c r="AN368" s="663"/>
      <c r="AO368" s="663"/>
      <c r="AP368" s="560"/>
    </row>
    <row r="369" spans="1:42" ht="18.75" thickBot="1" x14ac:dyDescent="0.25">
      <c r="A369" s="202"/>
      <c r="B369" s="276" t="s">
        <v>388</v>
      </c>
      <c r="C369" s="271">
        <v>21241</v>
      </c>
      <c r="D369" s="236"/>
      <c r="E369" s="263"/>
      <c r="F369" s="263"/>
      <c r="G369" s="263"/>
      <c r="H369" s="269"/>
      <c r="I369" s="263"/>
      <c r="J369" s="263"/>
      <c r="K369" s="224"/>
      <c r="L369" s="224">
        <v>13270000</v>
      </c>
      <c r="M369" s="225" t="s">
        <v>266</v>
      </c>
      <c r="N369" s="60">
        <v>40</v>
      </c>
      <c r="O369" s="261">
        <f t="shared" si="45"/>
        <v>18578000</v>
      </c>
      <c r="P369" s="239">
        <v>18570000</v>
      </c>
      <c r="Q369" s="262">
        <f t="shared" si="46"/>
        <v>0.39939713639788998</v>
      </c>
      <c r="R369" s="119">
        <v>25</v>
      </c>
      <c r="S369" s="240">
        <f t="shared" si="40"/>
        <v>23212500</v>
      </c>
      <c r="T369" s="241">
        <v>24670000</v>
      </c>
      <c r="U369" s="137">
        <f t="shared" si="44"/>
        <v>0.32848680667743674</v>
      </c>
      <c r="V369" s="236"/>
      <c r="W369" s="236" t="str">
        <f t="shared" si="42"/>
        <v>41</v>
      </c>
      <c r="X369" s="236" t="str">
        <f t="shared" si="43"/>
        <v>212</v>
      </c>
      <c r="Y369" s="144">
        <v>60000000</v>
      </c>
      <c r="Z369" s="553">
        <f t="shared" si="41"/>
        <v>1.5848142164781907</v>
      </c>
      <c r="AA369" s="242">
        <v>6300000</v>
      </c>
      <c r="AB369" s="292"/>
      <c r="AC369" s="292">
        <v>200</v>
      </c>
      <c r="AD369" s="691"/>
      <c r="AE369" s="548" t="s">
        <v>775</v>
      </c>
      <c r="AF369" s="542"/>
      <c r="AG369" s="682"/>
      <c r="AH369" s="678"/>
      <c r="AI369" s="682"/>
      <c r="AJ369" s="671"/>
      <c r="AK369" s="671"/>
      <c r="AL369" s="663"/>
      <c r="AM369" s="663"/>
      <c r="AN369" s="663"/>
      <c r="AO369" s="663"/>
      <c r="AP369" s="560" t="s">
        <v>848</v>
      </c>
    </row>
    <row r="370" spans="1:42" ht="18.75" thickBot="1" x14ac:dyDescent="0.25">
      <c r="A370" s="202"/>
      <c r="B370" s="277" t="s">
        <v>389</v>
      </c>
      <c r="C370" s="281">
        <v>21244</v>
      </c>
      <c r="D370" s="274"/>
      <c r="E370" s="196"/>
      <c r="F370" s="196"/>
      <c r="G370" s="196"/>
      <c r="H370" s="196"/>
      <c r="I370" s="196"/>
      <c r="J370" s="196"/>
      <c r="K370" s="230"/>
      <c r="L370" s="230">
        <v>24870000</v>
      </c>
      <c r="M370" s="231" t="s">
        <v>266</v>
      </c>
      <c r="N370" s="184">
        <v>25</v>
      </c>
      <c r="O370" s="267">
        <f t="shared" si="45"/>
        <v>31087500</v>
      </c>
      <c r="P370" s="253">
        <v>30870000</v>
      </c>
      <c r="Q370" s="268">
        <f t="shared" si="46"/>
        <v>0.24125452352231605</v>
      </c>
      <c r="R370" s="181">
        <v>25</v>
      </c>
      <c r="S370" s="254">
        <f t="shared" si="40"/>
        <v>38587500</v>
      </c>
      <c r="T370" s="255">
        <v>41670000</v>
      </c>
      <c r="U370" s="190">
        <f t="shared" si="44"/>
        <v>0.3498542274052478</v>
      </c>
      <c r="V370" s="256"/>
      <c r="W370" s="256" t="str">
        <f t="shared" si="42"/>
        <v>44</v>
      </c>
      <c r="X370" s="256" t="str">
        <f t="shared" si="43"/>
        <v>212</v>
      </c>
      <c r="Y370" s="347">
        <v>90000000</v>
      </c>
      <c r="Z370" s="553">
        <f t="shared" si="41"/>
        <v>1.3323615160349853</v>
      </c>
      <c r="AA370" s="257">
        <v>9450000</v>
      </c>
      <c r="AB370" s="293"/>
      <c r="AC370" s="293">
        <v>300</v>
      </c>
      <c r="AD370" s="692"/>
      <c r="AE370" s="548" t="s">
        <v>817</v>
      </c>
      <c r="AF370" s="542"/>
      <c r="AG370" s="683"/>
      <c r="AH370" s="679"/>
      <c r="AI370" s="683"/>
      <c r="AJ370" s="672"/>
      <c r="AK370" s="672"/>
      <c r="AL370" s="664"/>
      <c r="AM370" s="664"/>
      <c r="AN370" s="664"/>
      <c r="AO370" s="664"/>
      <c r="AP370" s="560"/>
    </row>
    <row r="371" spans="1:42" s="375" customFormat="1" ht="18.75" hidden="1" thickBot="1" x14ac:dyDescent="0.25">
      <c r="A371" s="361"/>
      <c r="B371" s="476" t="s">
        <v>390</v>
      </c>
      <c r="C371" s="496">
        <v>21311</v>
      </c>
      <c r="D371" s="406"/>
      <c r="E371" s="407"/>
      <c r="F371" s="407"/>
      <c r="G371" s="407"/>
      <c r="H371" s="407"/>
      <c r="I371" s="407"/>
      <c r="J371" s="407"/>
      <c r="K371" s="409"/>
      <c r="L371" s="409">
        <v>3870000</v>
      </c>
      <c r="M371" s="410" t="s">
        <v>266</v>
      </c>
      <c r="N371" s="405">
        <v>10</v>
      </c>
      <c r="O371" s="476">
        <f t="shared" si="45"/>
        <v>4257000</v>
      </c>
      <c r="P371" s="476">
        <v>4270000</v>
      </c>
      <c r="Q371" s="478">
        <f t="shared" si="46"/>
        <v>0.10335917312661498</v>
      </c>
      <c r="R371" s="406">
        <v>25</v>
      </c>
      <c r="S371" s="476">
        <f t="shared" si="40"/>
        <v>5337500</v>
      </c>
      <c r="T371" s="476">
        <v>5370000</v>
      </c>
      <c r="U371" s="413">
        <f t="shared" si="44"/>
        <v>0.2576112412177986</v>
      </c>
      <c r="V371" s="406" t="s">
        <v>613</v>
      </c>
      <c r="W371" s="406" t="str">
        <f t="shared" si="42"/>
        <v>11</v>
      </c>
      <c r="X371" s="406" t="str">
        <f t="shared" si="43"/>
        <v>213</v>
      </c>
      <c r="Y371" s="414">
        <v>1200</v>
      </c>
      <c r="Z371" s="553">
        <f t="shared" si="41"/>
        <v>-0.99977517564402807</v>
      </c>
      <c r="AA371" s="479">
        <v>1500000</v>
      </c>
      <c r="AB371" s="479"/>
      <c r="AC371" s="479"/>
      <c r="AD371" s="480"/>
      <c r="AE371" s="548"/>
      <c r="AF371" s="542"/>
      <c r="AG371" s="541"/>
      <c r="AH371" s="551"/>
      <c r="AI371" s="541"/>
      <c r="AJ371" s="557"/>
      <c r="AK371" s="557"/>
      <c r="AL371" s="558"/>
      <c r="AM371" s="558"/>
      <c r="AN371" s="558"/>
      <c r="AO371" s="558"/>
      <c r="AP371" s="560"/>
    </row>
    <row r="372" spans="1:42" s="375" customFormat="1" ht="18.75" hidden="1" thickBot="1" x14ac:dyDescent="0.25">
      <c r="A372" s="361"/>
      <c r="B372" s="483" t="s">
        <v>391</v>
      </c>
      <c r="C372" s="497">
        <v>21312</v>
      </c>
      <c r="D372" s="420"/>
      <c r="E372" s="421"/>
      <c r="F372" s="421"/>
      <c r="G372" s="421"/>
      <c r="H372" s="421"/>
      <c r="I372" s="421"/>
      <c r="J372" s="421"/>
      <c r="K372" s="422"/>
      <c r="L372" s="422">
        <v>6470000</v>
      </c>
      <c r="M372" s="423" t="s">
        <v>266</v>
      </c>
      <c r="N372" s="419">
        <v>20</v>
      </c>
      <c r="O372" s="483">
        <f t="shared" si="45"/>
        <v>7764000</v>
      </c>
      <c r="P372" s="483">
        <v>7770000</v>
      </c>
      <c r="Q372" s="485">
        <f t="shared" si="46"/>
        <v>0.20092735703245751</v>
      </c>
      <c r="R372" s="420">
        <v>25</v>
      </c>
      <c r="S372" s="483">
        <f t="shared" si="40"/>
        <v>9712500</v>
      </c>
      <c r="T372" s="483">
        <v>9770000</v>
      </c>
      <c r="U372" s="426">
        <f t="shared" si="44"/>
        <v>0.2574002574002574</v>
      </c>
      <c r="V372" s="420" t="s">
        <v>613</v>
      </c>
      <c r="W372" s="420" t="str">
        <f t="shared" si="42"/>
        <v>12</v>
      </c>
      <c r="X372" s="420" t="str">
        <f t="shared" si="43"/>
        <v>213</v>
      </c>
      <c r="Y372" s="427">
        <v>2700</v>
      </c>
      <c r="Z372" s="553">
        <f t="shared" si="41"/>
        <v>-0.9997220077220077</v>
      </c>
      <c r="AA372" s="486">
        <v>2300000</v>
      </c>
      <c r="AB372" s="486"/>
      <c r="AC372" s="486"/>
      <c r="AD372" s="487"/>
      <c r="AE372" s="566"/>
      <c r="AF372" s="567"/>
      <c r="AG372" s="568"/>
      <c r="AH372" s="569"/>
      <c r="AI372" s="568"/>
      <c r="AJ372" s="570"/>
      <c r="AK372" s="570"/>
      <c r="AL372" s="571"/>
      <c r="AM372" s="571"/>
      <c r="AN372" s="571"/>
      <c r="AO372" s="571"/>
      <c r="AP372" s="572"/>
    </row>
    <row r="373" spans="1:42" ht="18.75" thickBot="1" x14ac:dyDescent="0.25">
      <c r="A373" s="202"/>
      <c r="B373" s="275" t="s">
        <v>684</v>
      </c>
      <c r="C373" s="280">
        <v>21313</v>
      </c>
      <c r="D373" s="243"/>
      <c r="E373" s="272"/>
      <c r="F373" s="272"/>
      <c r="G373" s="272"/>
      <c r="H373" s="273"/>
      <c r="I373" s="272"/>
      <c r="J373" s="272"/>
      <c r="K373" s="228"/>
      <c r="L373" s="228">
        <v>8970000</v>
      </c>
      <c r="M373" s="229" t="s">
        <v>266</v>
      </c>
      <c r="N373" s="168">
        <v>30</v>
      </c>
      <c r="O373" s="264">
        <f t="shared" si="45"/>
        <v>11661000</v>
      </c>
      <c r="P373" s="246">
        <v>11700000</v>
      </c>
      <c r="Q373" s="265">
        <f t="shared" si="46"/>
        <v>0.30434782608695654</v>
      </c>
      <c r="R373" s="164">
        <v>25</v>
      </c>
      <c r="S373" s="247">
        <f t="shared" si="40"/>
        <v>14625000</v>
      </c>
      <c r="T373" s="248">
        <v>14670000</v>
      </c>
      <c r="U373" s="174">
        <f t="shared" si="44"/>
        <v>0.25384615384615383</v>
      </c>
      <c r="V373" s="243"/>
      <c r="W373" s="243" t="str">
        <f t="shared" si="42"/>
        <v>13</v>
      </c>
      <c r="X373" s="243" t="str">
        <f t="shared" si="43"/>
        <v>213</v>
      </c>
      <c r="Y373" s="218">
        <v>38000000</v>
      </c>
      <c r="Z373" s="553">
        <f t="shared" si="41"/>
        <v>1.5982905982905984</v>
      </c>
      <c r="AA373" s="249">
        <v>4000000</v>
      </c>
      <c r="AB373" s="291"/>
      <c r="AC373" s="291"/>
      <c r="AD373" s="266"/>
      <c r="AE373" s="577" t="s">
        <v>820</v>
      </c>
      <c r="AF373" s="573"/>
      <c r="AG373" s="681" t="s">
        <v>827</v>
      </c>
      <c r="AH373" s="677">
        <v>100</v>
      </c>
      <c r="AI373" s="681" t="s">
        <v>790</v>
      </c>
      <c r="AJ373" s="670" t="s">
        <v>847</v>
      </c>
      <c r="AK373" s="670" t="s">
        <v>847</v>
      </c>
      <c r="AL373" s="662" t="s">
        <v>826</v>
      </c>
      <c r="AM373" s="662" t="s">
        <v>826</v>
      </c>
      <c r="AN373" s="662" t="s">
        <v>840</v>
      </c>
      <c r="AO373" s="662" t="s">
        <v>826</v>
      </c>
      <c r="AP373" s="666" t="s">
        <v>826</v>
      </c>
    </row>
    <row r="374" spans="1:42" s="375" customFormat="1" ht="18.75" hidden="1" customHeight="1" thickBot="1" x14ac:dyDescent="0.25">
      <c r="A374" s="361"/>
      <c r="B374" s="475" t="s">
        <v>393</v>
      </c>
      <c r="C374" s="495">
        <v>21315</v>
      </c>
      <c r="D374" s="363"/>
      <c r="E374" s="364"/>
      <c r="F374" s="364"/>
      <c r="G374" s="364"/>
      <c r="H374" s="364"/>
      <c r="I374" s="364"/>
      <c r="J374" s="364"/>
      <c r="K374" s="366"/>
      <c r="L374" s="366">
        <v>14570000</v>
      </c>
      <c r="M374" s="367" t="s">
        <v>266</v>
      </c>
      <c r="N374" s="368">
        <v>40</v>
      </c>
      <c r="O374" s="455">
        <f t="shared" si="45"/>
        <v>20398000</v>
      </c>
      <c r="P374" s="455">
        <v>20370000</v>
      </c>
      <c r="Q374" s="456">
        <f t="shared" si="46"/>
        <v>0.39807824296499655</v>
      </c>
      <c r="R374" s="363">
        <v>25</v>
      </c>
      <c r="S374" s="455">
        <f t="shared" si="40"/>
        <v>25462500</v>
      </c>
      <c r="T374" s="455">
        <v>25470000</v>
      </c>
      <c r="U374" s="370">
        <f t="shared" si="44"/>
        <v>0.25036818851251841</v>
      </c>
      <c r="V374" s="363" t="s">
        <v>613</v>
      </c>
      <c r="W374" s="363" t="str">
        <f t="shared" si="42"/>
        <v>15</v>
      </c>
      <c r="X374" s="363" t="str">
        <f t="shared" si="43"/>
        <v>213</v>
      </c>
      <c r="Y374" s="372">
        <v>9000</v>
      </c>
      <c r="Z374" s="553">
        <f t="shared" si="41"/>
        <v>-0.99964653902798228</v>
      </c>
      <c r="AA374" s="462">
        <v>5900000</v>
      </c>
      <c r="AB374" s="463"/>
      <c r="AC374" s="463"/>
      <c r="AD374" s="458"/>
      <c r="AE374" s="548"/>
      <c r="AF374" s="542"/>
      <c r="AG374" s="682"/>
      <c r="AH374" s="678"/>
      <c r="AI374" s="682"/>
      <c r="AJ374" s="671"/>
      <c r="AK374" s="671"/>
      <c r="AL374" s="663"/>
      <c r="AM374" s="663"/>
      <c r="AN374" s="663"/>
      <c r="AO374" s="663"/>
      <c r="AP374" s="667"/>
    </row>
    <row r="375" spans="1:42" s="375" customFormat="1" ht="18.75" hidden="1" customHeight="1" thickBot="1" x14ac:dyDescent="0.25">
      <c r="A375" s="361"/>
      <c r="B375" s="454" t="s">
        <v>394</v>
      </c>
      <c r="C375" s="439">
        <v>21321</v>
      </c>
      <c r="D375" s="363"/>
      <c r="E375" s="364"/>
      <c r="F375" s="364"/>
      <c r="G375" s="364"/>
      <c r="H375" s="364"/>
      <c r="I375" s="364"/>
      <c r="J375" s="364"/>
      <c r="K375" s="366"/>
      <c r="L375" s="366">
        <v>5370000</v>
      </c>
      <c r="M375" s="367" t="s">
        <v>266</v>
      </c>
      <c r="N375" s="368">
        <v>10</v>
      </c>
      <c r="O375" s="455">
        <f t="shared" si="45"/>
        <v>5907000</v>
      </c>
      <c r="P375" s="455">
        <v>5970000</v>
      </c>
      <c r="Q375" s="456">
        <f t="shared" si="46"/>
        <v>0.11173184357541899</v>
      </c>
      <c r="R375" s="363">
        <v>25</v>
      </c>
      <c r="S375" s="455">
        <f t="shared" si="40"/>
        <v>7462500</v>
      </c>
      <c r="T375" s="455">
        <v>8070000</v>
      </c>
      <c r="U375" s="370">
        <f t="shared" si="44"/>
        <v>0.35175879396984927</v>
      </c>
      <c r="V375" s="363" t="s">
        <v>613</v>
      </c>
      <c r="W375" s="363" t="str">
        <f t="shared" si="42"/>
        <v>21</v>
      </c>
      <c r="X375" s="363" t="str">
        <f t="shared" si="43"/>
        <v>213</v>
      </c>
      <c r="Y375" s="372">
        <v>2500</v>
      </c>
      <c r="Z375" s="553">
        <f t="shared" si="41"/>
        <v>-0.99966499162479061</v>
      </c>
      <c r="AA375" s="462">
        <v>2200000</v>
      </c>
      <c r="AB375" s="463"/>
      <c r="AC375" s="463"/>
      <c r="AD375" s="458"/>
      <c r="AE375" s="548"/>
      <c r="AF375" s="542"/>
      <c r="AG375" s="682"/>
      <c r="AH375" s="678"/>
      <c r="AI375" s="682"/>
      <c r="AJ375" s="671"/>
      <c r="AK375" s="671"/>
      <c r="AL375" s="663"/>
      <c r="AM375" s="663"/>
      <c r="AN375" s="663"/>
      <c r="AO375" s="663"/>
      <c r="AP375" s="667"/>
    </row>
    <row r="376" spans="1:42" s="375" customFormat="1" ht="18.75" hidden="1" customHeight="1" thickBot="1" x14ac:dyDescent="0.25">
      <c r="A376" s="361"/>
      <c r="B376" s="454" t="s">
        <v>395</v>
      </c>
      <c r="C376" s="439">
        <v>21322</v>
      </c>
      <c r="D376" s="363"/>
      <c r="E376" s="364"/>
      <c r="F376" s="364"/>
      <c r="G376" s="364"/>
      <c r="H376" s="364"/>
      <c r="I376" s="364"/>
      <c r="J376" s="364"/>
      <c r="K376" s="366"/>
      <c r="L376" s="366">
        <v>8070000</v>
      </c>
      <c r="M376" s="367" t="s">
        <v>266</v>
      </c>
      <c r="N376" s="368">
        <v>20</v>
      </c>
      <c r="O376" s="455">
        <f t="shared" si="45"/>
        <v>9684000</v>
      </c>
      <c r="P376" s="455">
        <v>9700000</v>
      </c>
      <c r="Q376" s="456">
        <f t="shared" si="46"/>
        <v>0.20198265179677818</v>
      </c>
      <c r="R376" s="363">
        <v>25</v>
      </c>
      <c r="S376" s="455">
        <f t="shared" si="40"/>
        <v>12125000</v>
      </c>
      <c r="T376" s="455">
        <v>13070000</v>
      </c>
      <c r="U376" s="370">
        <f t="shared" si="44"/>
        <v>0.34742268041237112</v>
      </c>
      <c r="V376" s="363" t="s">
        <v>613</v>
      </c>
      <c r="W376" s="363" t="str">
        <f t="shared" si="42"/>
        <v>22</v>
      </c>
      <c r="X376" s="363" t="str">
        <f t="shared" si="43"/>
        <v>213</v>
      </c>
      <c r="Y376" s="372">
        <v>3700</v>
      </c>
      <c r="Z376" s="553">
        <f t="shared" si="41"/>
        <v>-0.99969484536082476</v>
      </c>
      <c r="AA376" s="462">
        <v>4100000</v>
      </c>
      <c r="AB376" s="463"/>
      <c r="AC376" s="463"/>
      <c r="AD376" s="458"/>
      <c r="AE376" s="548"/>
      <c r="AF376" s="542"/>
      <c r="AG376" s="682"/>
      <c r="AH376" s="678"/>
      <c r="AI376" s="682"/>
      <c r="AJ376" s="671"/>
      <c r="AK376" s="671"/>
      <c r="AL376" s="663"/>
      <c r="AM376" s="663"/>
      <c r="AN376" s="663"/>
      <c r="AO376" s="663"/>
      <c r="AP376" s="667"/>
    </row>
    <row r="377" spans="1:42" s="375" customFormat="1" ht="18.75" hidden="1" customHeight="1" thickBot="1" x14ac:dyDescent="0.25">
      <c r="A377" s="361"/>
      <c r="B377" s="454" t="s">
        <v>396</v>
      </c>
      <c r="C377" s="439">
        <v>21323</v>
      </c>
      <c r="D377" s="363"/>
      <c r="E377" s="364"/>
      <c r="F377" s="364"/>
      <c r="G377" s="364"/>
      <c r="H377" s="364"/>
      <c r="I377" s="364"/>
      <c r="J377" s="364"/>
      <c r="K377" s="366"/>
      <c r="L377" s="366">
        <v>10170000</v>
      </c>
      <c r="M377" s="367" t="s">
        <v>266</v>
      </c>
      <c r="N377" s="368">
        <v>30</v>
      </c>
      <c r="O377" s="455">
        <f t="shared" si="45"/>
        <v>13221000</v>
      </c>
      <c r="P377" s="455">
        <v>13270000</v>
      </c>
      <c r="Q377" s="456">
        <f t="shared" si="46"/>
        <v>0.30481809242871188</v>
      </c>
      <c r="R377" s="363">
        <v>25</v>
      </c>
      <c r="S377" s="455">
        <f t="shared" si="40"/>
        <v>16587500</v>
      </c>
      <c r="T377" s="455">
        <v>17970000</v>
      </c>
      <c r="U377" s="370">
        <f t="shared" si="44"/>
        <v>0.35418236623963828</v>
      </c>
      <c r="V377" s="363" t="s">
        <v>613</v>
      </c>
      <c r="W377" s="363" t="str">
        <f t="shared" si="42"/>
        <v>23</v>
      </c>
      <c r="X377" s="363" t="str">
        <f t="shared" si="43"/>
        <v>213</v>
      </c>
      <c r="Y377" s="372">
        <v>5700</v>
      </c>
      <c r="Z377" s="553">
        <f t="shared" si="41"/>
        <v>-0.99965636774679734</v>
      </c>
      <c r="AA377" s="462">
        <v>5600000</v>
      </c>
      <c r="AB377" s="463"/>
      <c r="AC377" s="463"/>
      <c r="AD377" s="458"/>
      <c r="AE377" s="548"/>
      <c r="AF377" s="542"/>
      <c r="AG377" s="682"/>
      <c r="AH377" s="678"/>
      <c r="AI377" s="682"/>
      <c r="AJ377" s="671"/>
      <c r="AK377" s="671"/>
      <c r="AL377" s="663"/>
      <c r="AM377" s="663"/>
      <c r="AN377" s="663"/>
      <c r="AO377" s="663"/>
      <c r="AP377" s="667"/>
    </row>
    <row r="378" spans="1:42" s="375" customFormat="1" ht="18.75" hidden="1" customHeight="1" thickBot="1" x14ac:dyDescent="0.25">
      <c r="A378" s="361"/>
      <c r="B378" s="454" t="s">
        <v>397</v>
      </c>
      <c r="C378" s="439">
        <v>21325</v>
      </c>
      <c r="D378" s="363"/>
      <c r="E378" s="364"/>
      <c r="F378" s="364"/>
      <c r="G378" s="364"/>
      <c r="H378" s="364"/>
      <c r="I378" s="364"/>
      <c r="J378" s="364"/>
      <c r="K378" s="366"/>
      <c r="L378" s="366">
        <v>15070000</v>
      </c>
      <c r="M378" s="367" t="s">
        <v>266</v>
      </c>
      <c r="N378" s="368">
        <v>40</v>
      </c>
      <c r="O378" s="455">
        <f t="shared" si="45"/>
        <v>21098000</v>
      </c>
      <c r="P378" s="455">
        <v>21070000</v>
      </c>
      <c r="Q378" s="456">
        <f t="shared" si="46"/>
        <v>0.39814200398142002</v>
      </c>
      <c r="R378" s="363">
        <v>25</v>
      </c>
      <c r="S378" s="455">
        <f t="shared" si="40"/>
        <v>26337500</v>
      </c>
      <c r="T378" s="455">
        <v>28470000</v>
      </c>
      <c r="U378" s="370">
        <f t="shared" si="44"/>
        <v>0.35121025154247748</v>
      </c>
      <c r="V378" s="363" t="s">
        <v>613</v>
      </c>
      <c r="W378" s="363" t="str">
        <f t="shared" si="42"/>
        <v>25</v>
      </c>
      <c r="X378" s="363" t="str">
        <f t="shared" si="43"/>
        <v>213</v>
      </c>
      <c r="Y378" s="372">
        <v>9000</v>
      </c>
      <c r="Z378" s="553">
        <f t="shared" si="41"/>
        <v>-0.99965828191741812</v>
      </c>
      <c r="AA378" s="462">
        <v>7050000</v>
      </c>
      <c r="AB378" s="463"/>
      <c r="AC378" s="463"/>
      <c r="AD378" s="458"/>
      <c r="AE378" s="548"/>
      <c r="AF378" s="542"/>
      <c r="AG378" s="682"/>
      <c r="AH378" s="678"/>
      <c r="AI378" s="682"/>
      <c r="AJ378" s="671"/>
      <c r="AK378" s="671"/>
      <c r="AL378" s="663"/>
      <c r="AM378" s="663"/>
      <c r="AN378" s="663"/>
      <c r="AO378" s="663"/>
      <c r="AP378" s="667"/>
    </row>
    <row r="379" spans="1:42" s="375" customFormat="1" ht="18.75" hidden="1" customHeight="1" thickBot="1" x14ac:dyDescent="0.25">
      <c r="A379" s="361"/>
      <c r="B379" s="454" t="s">
        <v>398</v>
      </c>
      <c r="C379" s="439">
        <v>21331</v>
      </c>
      <c r="D379" s="363"/>
      <c r="E379" s="364"/>
      <c r="F379" s="364"/>
      <c r="G379" s="364"/>
      <c r="H379" s="364"/>
      <c r="I379" s="364"/>
      <c r="J379" s="364"/>
      <c r="K379" s="366"/>
      <c r="L379" s="366">
        <v>5870000</v>
      </c>
      <c r="M379" s="367" t="s">
        <v>266</v>
      </c>
      <c r="N379" s="368">
        <v>10</v>
      </c>
      <c r="O379" s="455">
        <f t="shared" si="45"/>
        <v>6457000</v>
      </c>
      <c r="P379" s="455">
        <v>6470000</v>
      </c>
      <c r="Q379" s="456">
        <f t="shared" si="46"/>
        <v>0.10221465076660988</v>
      </c>
      <c r="R379" s="363">
        <v>25</v>
      </c>
      <c r="S379" s="455">
        <f t="shared" si="40"/>
        <v>8087500</v>
      </c>
      <c r="T379" s="455">
        <v>8770000</v>
      </c>
      <c r="U379" s="370">
        <f t="shared" si="44"/>
        <v>0.3554868624420402</v>
      </c>
      <c r="V379" s="363" t="s">
        <v>613</v>
      </c>
      <c r="W379" s="363" t="str">
        <f t="shared" si="42"/>
        <v>31</v>
      </c>
      <c r="X379" s="363" t="str">
        <f t="shared" si="43"/>
        <v>213</v>
      </c>
      <c r="Y379" s="372">
        <v>2500</v>
      </c>
      <c r="Z379" s="553">
        <f t="shared" si="41"/>
        <v>-0.9996908809891808</v>
      </c>
      <c r="AA379" s="462">
        <v>2800000</v>
      </c>
      <c r="AB379" s="463"/>
      <c r="AC379" s="463"/>
      <c r="AD379" s="458"/>
      <c r="AE379" s="548"/>
      <c r="AF379" s="542"/>
      <c r="AG379" s="682"/>
      <c r="AH379" s="678"/>
      <c r="AI379" s="682"/>
      <c r="AJ379" s="671"/>
      <c r="AK379" s="671"/>
      <c r="AL379" s="663"/>
      <c r="AM379" s="663"/>
      <c r="AN379" s="663"/>
      <c r="AO379" s="663"/>
      <c r="AP379" s="667"/>
    </row>
    <row r="380" spans="1:42" s="375" customFormat="1" ht="18.75" hidden="1" customHeight="1" thickBot="1" x14ac:dyDescent="0.25">
      <c r="A380" s="361"/>
      <c r="B380" s="454" t="s">
        <v>399</v>
      </c>
      <c r="C380" s="439">
        <v>21332</v>
      </c>
      <c r="D380" s="363"/>
      <c r="E380" s="364"/>
      <c r="F380" s="364"/>
      <c r="G380" s="364"/>
      <c r="H380" s="364"/>
      <c r="I380" s="364"/>
      <c r="J380" s="364"/>
      <c r="K380" s="366"/>
      <c r="L380" s="366">
        <v>8270000</v>
      </c>
      <c r="M380" s="367" t="s">
        <v>266</v>
      </c>
      <c r="N380" s="368">
        <v>20</v>
      </c>
      <c r="O380" s="455">
        <f t="shared" si="45"/>
        <v>9924000</v>
      </c>
      <c r="P380" s="455">
        <v>9970000</v>
      </c>
      <c r="Q380" s="456">
        <f t="shared" si="46"/>
        <v>0.20556227327690446</v>
      </c>
      <c r="R380" s="363">
        <v>25</v>
      </c>
      <c r="S380" s="455">
        <f t="shared" si="40"/>
        <v>12462500</v>
      </c>
      <c r="T380" s="455">
        <v>12570000</v>
      </c>
      <c r="U380" s="370">
        <f t="shared" si="44"/>
        <v>0.26078234704112335</v>
      </c>
      <c r="V380" s="363" t="s">
        <v>613</v>
      </c>
      <c r="W380" s="363" t="str">
        <f t="shared" si="42"/>
        <v>32</v>
      </c>
      <c r="X380" s="363" t="str">
        <f t="shared" si="43"/>
        <v>213</v>
      </c>
      <c r="Y380" s="372">
        <v>3700</v>
      </c>
      <c r="Z380" s="553">
        <f t="shared" si="41"/>
        <v>-0.9997031093279839</v>
      </c>
      <c r="AA380" s="462">
        <v>4200000</v>
      </c>
      <c r="AB380" s="463"/>
      <c r="AC380" s="463"/>
      <c r="AD380" s="458"/>
      <c r="AE380" s="548"/>
      <c r="AF380" s="542"/>
      <c r="AG380" s="682"/>
      <c r="AH380" s="678"/>
      <c r="AI380" s="682"/>
      <c r="AJ380" s="671"/>
      <c r="AK380" s="671"/>
      <c r="AL380" s="663"/>
      <c r="AM380" s="663"/>
      <c r="AN380" s="663"/>
      <c r="AO380" s="663"/>
      <c r="AP380" s="667"/>
    </row>
    <row r="381" spans="1:42" s="375" customFormat="1" ht="18.75" hidden="1" customHeight="1" thickBot="1" x14ac:dyDescent="0.25">
      <c r="A381" s="361"/>
      <c r="B381" s="454" t="s">
        <v>400</v>
      </c>
      <c r="C381" s="439">
        <v>21333</v>
      </c>
      <c r="D381" s="363"/>
      <c r="E381" s="364"/>
      <c r="F381" s="364"/>
      <c r="G381" s="364"/>
      <c r="H381" s="364"/>
      <c r="I381" s="364"/>
      <c r="J381" s="364"/>
      <c r="K381" s="366"/>
      <c r="L381" s="366">
        <v>10470000</v>
      </c>
      <c r="M381" s="367" t="s">
        <v>266</v>
      </c>
      <c r="N381" s="368">
        <v>30</v>
      </c>
      <c r="O381" s="455">
        <f t="shared" si="45"/>
        <v>13611000</v>
      </c>
      <c r="P381" s="455">
        <v>13670000</v>
      </c>
      <c r="Q381" s="456">
        <f t="shared" si="46"/>
        <v>0.30563514804202485</v>
      </c>
      <c r="R381" s="363">
        <v>25</v>
      </c>
      <c r="S381" s="455">
        <f t="shared" si="40"/>
        <v>17087500</v>
      </c>
      <c r="T381" s="455">
        <v>17170000</v>
      </c>
      <c r="U381" s="370">
        <f t="shared" si="44"/>
        <v>0.25603511338697876</v>
      </c>
      <c r="V381" s="363" t="s">
        <v>613</v>
      </c>
      <c r="W381" s="363" t="str">
        <f t="shared" si="42"/>
        <v>33</v>
      </c>
      <c r="X381" s="363" t="str">
        <f t="shared" si="43"/>
        <v>213</v>
      </c>
      <c r="Y381" s="372">
        <v>5700</v>
      </c>
      <c r="Z381" s="553">
        <f t="shared" si="41"/>
        <v>-0.99966642282370155</v>
      </c>
      <c r="AA381" s="462">
        <v>6500000</v>
      </c>
      <c r="AB381" s="463"/>
      <c r="AC381" s="463"/>
      <c r="AD381" s="458"/>
      <c r="AE381" s="548"/>
      <c r="AF381" s="542"/>
      <c r="AG381" s="682"/>
      <c r="AH381" s="678"/>
      <c r="AI381" s="682"/>
      <c r="AJ381" s="671"/>
      <c r="AK381" s="671"/>
      <c r="AL381" s="663"/>
      <c r="AM381" s="663"/>
      <c r="AN381" s="663"/>
      <c r="AO381" s="663"/>
      <c r="AP381" s="667"/>
    </row>
    <row r="382" spans="1:42" s="375" customFormat="1" ht="18.75" hidden="1" customHeight="1" thickBot="1" x14ac:dyDescent="0.25">
      <c r="A382" s="361"/>
      <c r="B382" s="454" t="s">
        <v>401</v>
      </c>
      <c r="C382" s="439">
        <v>21335</v>
      </c>
      <c r="D382" s="363"/>
      <c r="E382" s="364"/>
      <c r="F382" s="364"/>
      <c r="G382" s="364"/>
      <c r="H382" s="364"/>
      <c r="I382" s="364"/>
      <c r="J382" s="364"/>
      <c r="K382" s="366"/>
      <c r="L382" s="366">
        <v>15670000</v>
      </c>
      <c r="M382" s="367" t="s">
        <v>266</v>
      </c>
      <c r="N382" s="368">
        <v>40</v>
      </c>
      <c r="O382" s="455">
        <f t="shared" si="45"/>
        <v>21938000</v>
      </c>
      <c r="P382" s="455">
        <v>21970000</v>
      </c>
      <c r="Q382" s="456">
        <f t="shared" si="46"/>
        <v>0.40204211869814932</v>
      </c>
      <c r="R382" s="363">
        <v>25</v>
      </c>
      <c r="S382" s="455">
        <f t="shared" ref="S382:S445" si="47">P382+(P382*R382/100)</f>
        <v>27462500</v>
      </c>
      <c r="T382" s="455">
        <v>29670000</v>
      </c>
      <c r="U382" s="370">
        <f t="shared" si="44"/>
        <v>0.35047792444242148</v>
      </c>
      <c r="V382" s="363" t="s">
        <v>613</v>
      </c>
      <c r="W382" s="363" t="str">
        <f t="shared" si="42"/>
        <v>35</v>
      </c>
      <c r="X382" s="363" t="str">
        <f t="shared" si="43"/>
        <v>213</v>
      </c>
      <c r="Y382" s="372">
        <v>9000</v>
      </c>
      <c r="Z382" s="553">
        <f t="shared" si="41"/>
        <v>-0.99967228038233957</v>
      </c>
      <c r="AA382" s="462">
        <v>8100000</v>
      </c>
      <c r="AB382" s="463"/>
      <c r="AC382" s="463"/>
      <c r="AD382" s="458"/>
      <c r="AE382" s="548"/>
      <c r="AF382" s="542"/>
      <c r="AG382" s="682"/>
      <c r="AH382" s="678"/>
      <c r="AI382" s="682"/>
      <c r="AJ382" s="671"/>
      <c r="AK382" s="671"/>
      <c r="AL382" s="663"/>
      <c r="AM382" s="663"/>
      <c r="AN382" s="663"/>
      <c r="AO382" s="663"/>
      <c r="AP382" s="667"/>
    </row>
    <row r="383" spans="1:42" ht="18.75" thickBot="1" x14ac:dyDescent="0.25">
      <c r="A383" s="202"/>
      <c r="B383" s="276" t="s">
        <v>685</v>
      </c>
      <c r="C383" s="271">
        <v>21341</v>
      </c>
      <c r="D383" s="236"/>
      <c r="E383" s="263"/>
      <c r="F383" s="263"/>
      <c r="G383" s="263"/>
      <c r="H383" s="269"/>
      <c r="I383" s="263"/>
      <c r="J383" s="263"/>
      <c r="K383" s="224"/>
      <c r="L383" s="224">
        <v>13270000</v>
      </c>
      <c r="M383" s="225" t="s">
        <v>266</v>
      </c>
      <c r="N383" s="60">
        <v>40</v>
      </c>
      <c r="O383" s="261">
        <f t="shared" si="45"/>
        <v>18578000</v>
      </c>
      <c r="P383" s="239">
        <v>18570000</v>
      </c>
      <c r="Q383" s="262">
        <f t="shared" si="46"/>
        <v>0.39939713639788998</v>
      </c>
      <c r="R383" s="119">
        <v>25</v>
      </c>
      <c r="S383" s="240">
        <f t="shared" si="47"/>
        <v>23212500</v>
      </c>
      <c r="T383" s="241">
        <v>24670000</v>
      </c>
      <c r="U383" s="137">
        <f t="shared" si="44"/>
        <v>0.32848680667743674</v>
      </c>
      <c r="V383" s="236"/>
      <c r="W383" s="236" t="str">
        <f t="shared" si="42"/>
        <v>41</v>
      </c>
      <c r="X383" s="236" t="str">
        <f t="shared" si="43"/>
        <v>213</v>
      </c>
      <c r="Y383" s="144">
        <v>57000000</v>
      </c>
      <c r="Z383" s="553">
        <f t="shared" si="41"/>
        <v>1.4555735056542811</v>
      </c>
      <c r="AA383" s="242">
        <v>9700000</v>
      </c>
      <c r="AB383" s="292"/>
      <c r="AC383" s="292">
        <v>200</v>
      </c>
      <c r="AD383" s="506"/>
      <c r="AE383" s="548" t="s">
        <v>775</v>
      </c>
      <c r="AF383" s="542"/>
      <c r="AG383" s="682"/>
      <c r="AH383" s="678"/>
      <c r="AI383" s="682"/>
      <c r="AJ383" s="671"/>
      <c r="AK383" s="671"/>
      <c r="AL383" s="663"/>
      <c r="AM383" s="663"/>
      <c r="AN383" s="663"/>
      <c r="AO383" s="663"/>
      <c r="AP383" s="667"/>
    </row>
    <row r="384" spans="1:42" ht="18.75" thickBot="1" x14ac:dyDescent="0.25">
      <c r="A384" s="202"/>
      <c r="B384" s="277" t="s">
        <v>686</v>
      </c>
      <c r="C384" s="281">
        <v>21344</v>
      </c>
      <c r="D384" s="274"/>
      <c r="E384" s="196"/>
      <c r="F384" s="196"/>
      <c r="G384" s="196"/>
      <c r="H384" s="196"/>
      <c r="I384" s="196"/>
      <c r="J384" s="196"/>
      <c r="K384" s="230"/>
      <c r="L384" s="230">
        <v>24870000</v>
      </c>
      <c r="M384" s="231" t="s">
        <v>266</v>
      </c>
      <c r="N384" s="184">
        <v>25</v>
      </c>
      <c r="O384" s="267">
        <f t="shared" si="45"/>
        <v>31087500</v>
      </c>
      <c r="P384" s="253">
        <v>30870000</v>
      </c>
      <c r="Q384" s="268">
        <f t="shared" si="46"/>
        <v>0.24125452352231605</v>
      </c>
      <c r="R384" s="181">
        <v>25</v>
      </c>
      <c r="S384" s="254">
        <f t="shared" si="47"/>
        <v>38587500</v>
      </c>
      <c r="T384" s="255">
        <v>41670000</v>
      </c>
      <c r="U384" s="190">
        <f t="shared" si="44"/>
        <v>0.3498542274052478</v>
      </c>
      <c r="V384" s="256"/>
      <c r="W384" s="256" t="str">
        <f t="shared" si="42"/>
        <v>44</v>
      </c>
      <c r="X384" s="256" t="str">
        <f t="shared" si="43"/>
        <v>213</v>
      </c>
      <c r="Y384" s="347">
        <v>90000000</v>
      </c>
      <c r="Z384" s="553">
        <f t="shared" si="41"/>
        <v>1.3323615160349853</v>
      </c>
      <c r="AA384" s="257">
        <v>14450000</v>
      </c>
      <c r="AB384" s="293"/>
      <c r="AC384" s="293">
        <v>300</v>
      </c>
      <c r="AD384" s="507"/>
      <c r="AE384" s="548" t="s">
        <v>817</v>
      </c>
      <c r="AF384" s="542"/>
      <c r="AG384" s="683"/>
      <c r="AH384" s="679"/>
      <c r="AI384" s="683"/>
      <c r="AJ384" s="672"/>
      <c r="AK384" s="672"/>
      <c r="AL384" s="664"/>
      <c r="AM384" s="664"/>
      <c r="AN384" s="664"/>
      <c r="AO384" s="664"/>
      <c r="AP384" s="669"/>
    </row>
    <row r="385" spans="1:42" s="375" customFormat="1" ht="54.75" hidden="1" thickBot="1" x14ac:dyDescent="0.25">
      <c r="A385" s="361"/>
      <c r="B385" s="465" t="s">
        <v>432</v>
      </c>
      <c r="C385" s="465">
        <v>21711</v>
      </c>
      <c r="D385" s="465"/>
      <c r="E385" s="466"/>
      <c r="F385" s="466"/>
      <c r="G385" s="466"/>
      <c r="H385" s="466"/>
      <c r="I385" s="466"/>
      <c r="J385" s="466"/>
      <c r="K385" s="467"/>
      <c r="L385" s="467">
        <v>3870000</v>
      </c>
      <c r="M385" s="468" t="s">
        <v>266</v>
      </c>
      <c r="N385" s="469">
        <v>10</v>
      </c>
      <c r="O385" s="464">
        <f t="shared" si="45"/>
        <v>4257000</v>
      </c>
      <c r="P385" s="464">
        <v>4270000</v>
      </c>
      <c r="Q385" s="470">
        <f t="shared" si="46"/>
        <v>0.10335917312661498</v>
      </c>
      <c r="R385" s="465">
        <v>25</v>
      </c>
      <c r="S385" s="464">
        <f t="shared" si="47"/>
        <v>5337500</v>
      </c>
      <c r="T385" s="464">
        <v>5370000</v>
      </c>
      <c r="U385" s="471">
        <f t="shared" si="44"/>
        <v>0.2576112412177986</v>
      </c>
      <c r="V385" s="465" t="s">
        <v>613</v>
      </c>
      <c r="W385" s="465" t="str">
        <f t="shared" si="42"/>
        <v>11</v>
      </c>
      <c r="X385" s="465" t="str">
        <f t="shared" si="43"/>
        <v>217</v>
      </c>
      <c r="Y385" s="472">
        <v>2500</v>
      </c>
      <c r="Z385" s="553">
        <f t="shared" si="41"/>
        <v>-0.99953161592505857</v>
      </c>
      <c r="AA385" s="473">
        <v>2500000</v>
      </c>
      <c r="AB385" s="473"/>
      <c r="AC385" s="473"/>
      <c r="AD385" s="498" t="s">
        <v>600</v>
      </c>
      <c r="AE385" s="566"/>
      <c r="AF385" s="567"/>
      <c r="AG385" s="568"/>
      <c r="AH385" s="569"/>
      <c r="AI385" s="568"/>
      <c r="AJ385" s="570"/>
      <c r="AK385" s="570"/>
      <c r="AL385" s="571"/>
      <c r="AM385" s="571"/>
      <c r="AN385" s="571"/>
      <c r="AO385" s="571"/>
      <c r="AP385" s="572"/>
    </row>
    <row r="386" spans="1:42" ht="18.75" thickBot="1" x14ac:dyDescent="0.25">
      <c r="A386" s="202"/>
      <c r="B386" s="163" t="s">
        <v>699</v>
      </c>
      <c r="C386" s="164">
        <v>21712</v>
      </c>
      <c r="D386" s="243"/>
      <c r="E386" s="272"/>
      <c r="F386" s="194"/>
      <c r="G386" s="272"/>
      <c r="H386" s="273"/>
      <c r="I386" s="272"/>
      <c r="J386" s="272"/>
      <c r="K386" s="228"/>
      <c r="L386" s="228">
        <v>6470000</v>
      </c>
      <c r="M386" s="229" t="s">
        <v>266</v>
      </c>
      <c r="N386" s="168">
        <v>20</v>
      </c>
      <c r="O386" s="264">
        <f t="shared" si="45"/>
        <v>7764000</v>
      </c>
      <c r="P386" s="246">
        <v>7770000</v>
      </c>
      <c r="Q386" s="265">
        <f t="shared" si="46"/>
        <v>0.20092735703245751</v>
      </c>
      <c r="R386" s="164">
        <v>25</v>
      </c>
      <c r="S386" s="247">
        <f t="shared" si="47"/>
        <v>9712500</v>
      </c>
      <c r="T386" s="248">
        <v>9770000</v>
      </c>
      <c r="U386" s="174">
        <f t="shared" si="44"/>
        <v>0.2574002574002574</v>
      </c>
      <c r="V386" s="243"/>
      <c r="W386" s="243" t="str">
        <f t="shared" si="42"/>
        <v>12</v>
      </c>
      <c r="X386" s="243" t="str">
        <f t="shared" si="43"/>
        <v>217</v>
      </c>
      <c r="Y386" s="218">
        <v>30000000</v>
      </c>
      <c r="Z386" s="553">
        <f t="shared" si="41"/>
        <v>2.0888030888030888</v>
      </c>
      <c r="AA386" s="249">
        <v>3100000</v>
      </c>
      <c r="AB386" s="291"/>
      <c r="AC386" s="291"/>
      <c r="AD386" s="266"/>
      <c r="AE386" s="598" t="s">
        <v>734</v>
      </c>
      <c r="AF386" s="599"/>
      <c r="AG386" s="681" t="s">
        <v>827</v>
      </c>
      <c r="AH386" s="677" t="s">
        <v>740</v>
      </c>
      <c r="AI386" s="681" t="s">
        <v>763</v>
      </c>
      <c r="AJ386" s="670">
        <v>250</v>
      </c>
      <c r="AK386" s="670">
        <v>400</v>
      </c>
      <c r="AL386" s="662" t="s">
        <v>826</v>
      </c>
      <c r="AM386" s="662" t="s">
        <v>826</v>
      </c>
      <c r="AN386" s="662" t="s">
        <v>840</v>
      </c>
      <c r="AO386" s="662" t="s">
        <v>826</v>
      </c>
      <c r="AP386" s="666" t="s">
        <v>826</v>
      </c>
    </row>
    <row r="387" spans="1:42" s="375" customFormat="1" ht="18.75" hidden="1" customHeight="1" thickBot="1" x14ac:dyDescent="0.25">
      <c r="A387" s="361"/>
      <c r="B387" s="404" t="s">
        <v>629</v>
      </c>
      <c r="C387" s="363">
        <v>21713</v>
      </c>
      <c r="D387" s="363"/>
      <c r="E387" s="364"/>
      <c r="F387" s="364"/>
      <c r="G387" s="364"/>
      <c r="H387" s="364"/>
      <c r="I387" s="364"/>
      <c r="J387" s="364"/>
      <c r="K387" s="366"/>
      <c r="L387" s="366">
        <v>8970000</v>
      </c>
      <c r="M387" s="367" t="s">
        <v>266</v>
      </c>
      <c r="N387" s="368">
        <v>30</v>
      </c>
      <c r="O387" s="455">
        <f t="shared" si="45"/>
        <v>11661000</v>
      </c>
      <c r="P387" s="455">
        <v>11700000</v>
      </c>
      <c r="Q387" s="456">
        <f t="shared" si="46"/>
        <v>0.30434782608695654</v>
      </c>
      <c r="R387" s="363">
        <v>25</v>
      </c>
      <c r="S387" s="455">
        <f t="shared" si="47"/>
        <v>14625000</v>
      </c>
      <c r="T387" s="455">
        <v>14670000</v>
      </c>
      <c r="U387" s="370">
        <f t="shared" si="44"/>
        <v>0.25384615384615383</v>
      </c>
      <c r="V387" s="363" t="s">
        <v>613</v>
      </c>
      <c r="W387" s="363" t="str">
        <f t="shared" si="42"/>
        <v>13</v>
      </c>
      <c r="X387" s="363" t="str">
        <f t="shared" si="43"/>
        <v>217</v>
      </c>
      <c r="Y387" s="372">
        <v>5700</v>
      </c>
      <c r="Z387" s="553">
        <f t="shared" si="41"/>
        <v>-0.99961025641025636</v>
      </c>
      <c r="AA387" s="462">
        <v>5170000</v>
      </c>
      <c r="AB387" s="463"/>
      <c r="AC387" s="463"/>
      <c r="AD387" s="458"/>
      <c r="AE387" s="548"/>
      <c r="AF387" s="542"/>
      <c r="AG387" s="682"/>
      <c r="AH387" s="678"/>
      <c r="AI387" s="682"/>
      <c r="AJ387" s="671"/>
      <c r="AK387" s="671"/>
      <c r="AL387" s="663"/>
      <c r="AM387" s="663"/>
      <c r="AN387" s="663"/>
      <c r="AO387" s="663"/>
      <c r="AP387" s="667"/>
    </row>
    <row r="388" spans="1:42" s="375" customFormat="1" ht="18.75" hidden="1" customHeight="1" thickBot="1" x14ac:dyDescent="0.25">
      <c r="A388" s="361"/>
      <c r="B388" s="404" t="s">
        <v>435</v>
      </c>
      <c r="C388" s="363">
        <v>21715</v>
      </c>
      <c r="D388" s="363"/>
      <c r="E388" s="364"/>
      <c r="F388" s="364"/>
      <c r="G388" s="364"/>
      <c r="H388" s="364"/>
      <c r="I388" s="364"/>
      <c r="J388" s="364"/>
      <c r="K388" s="366"/>
      <c r="L388" s="366">
        <v>14570000</v>
      </c>
      <c r="M388" s="367" t="s">
        <v>266</v>
      </c>
      <c r="N388" s="368">
        <v>40</v>
      </c>
      <c r="O388" s="455">
        <f t="shared" si="45"/>
        <v>20398000</v>
      </c>
      <c r="P388" s="455">
        <v>20370000</v>
      </c>
      <c r="Q388" s="456">
        <f t="shared" si="46"/>
        <v>0.39807824296499655</v>
      </c>
      <c r="R388" s="363">
        <v>25</v>
      </c>
      <c r="S388" s="455">
        <f t="shared" si="47"/>
        <v>25462500</v>
      </c>
      <c r="T388" s="455">
        <v>25470000</v>
      </c>
      <c r="U388" s="370">
        <f t="shared" si="44"/>
        <v>0.25036818851251841</v>
      </c>
      <c r="V388" s="363" t="s">
        <v>613</v>
      </c>
      <c r="W388" s="363" t="str">
        <f t="shared" si="42"/>
        <v>15</v>
      </c>
      <c r="X388" s="363" t="str">
        <f t="shared" si="43"/>
        <v>217</v>
      </c>
      <c r="Y388" s="372">
        <v>9000</v>
      </c>
      <c r="Z388" s="553">
        <f t="shared" si="41"/>
        <v>-0.99964653902798228</v>
      </c>
      <c r="AA388" s="462">
        <v>5900000</v>
      </c>
      <c r="AB388" s="463"/>
      <c r="AC388" s="463"/>
      <c r="AD388" s="458"/>
      <c r="AE388" s="548"/>
      <c r="AF388" s="542"/>
      <c r="AG388" s="682"/>
      <c r="AH388" s="678"/>
      <c r="AI388" s="682"/>
      <c r="AJ388" s="671"/>
      <c r="AK388" s="671"/>
      <c r="AL388" s="663"/>
      <c r="AM388" s="663"/>
      <c r="AN388" s="663"/>
      <c r="AO388" s="663"/>
      <c r="AP388" s="667"/>
    </row>
    <row r="389" spans="1:42" s="375" customFormat="1" ht="18.75" hidden="1" customHeight="1" thickBot="1" x14ac:dyDescent="0.25">
      <c r="A389" s="361"/>
      <c r="B389" s="454" t="s">
        <v>436</v>
      </c>
      <c r="C389" s="431">
        <v>21721</v>
      </c>
      <c r="D389" s="363"/>
      <c r="E389" s="364"/>
      <c r="F389" s="364"/>
      <c r="G389" s="364"/>
      <c r="H389" s="364"/>
      <c r="I389" s="364"/>
      <c r="J389" s="364"/>
      <c r="K389" s="366"/>
      <c r="L389" s="366">
        <v>5370000</v>
      </c>
      <c r="M389" s="367" t="s">
        <v>266</v>
      </c>
      <c r="N389" s="368">
        <v>10</v>
      </c>
      <c r="O389" s="455">
        <f t="shared" si="45"/>
        <v>5907000</v>
      </c>
      <c r="P389" s="455">
        <v>5970000</v>
      </c>
      <c r="Q389" s="456">
        <f t="shared" si="46"/>
        <v>0.11173184357541899</v>
      </c>
      <c r="R389" s="363">
        <v>25</v>
      </c>
      <c r="S389" s="455">
        <f t="shared" si="47"/>
        <v>7462500</v>
      </c>
      <c r="T389" s="455">
        <v>8070000</v>
      </c>
      <c r="U389" s="370">
        <f t="shared" si="44"/>
        <v>0.35175879396984927</v>
      </c>
      <c r="V389" s="363" t="s">
        <v>613</v>
      </c>
      <c r="W389" s="363" t="str">
        <f t="shared" ref="W389:W420" si="48">RIGHT(C389:C389,2)</f>
        <v>21</v>
      </c>
      <c r="X389" s="363" t="str">
        <f t="shared" si="43"/>
        <v>217</v>
      </c>
      <c r="Y389" s="372">
        <v>2500</v>
      </c>
      <c r="Z389" s="553">
        <f t="shared" ref="Z389:Z452" si="49">(Y389-S389)/S389</f>
        <v>-0.99966499162479061</v>
      </c>
      <c r="AA389" s="462">
        <v>3400000</v>
      </c>
      <c r="AB389" s="463"/>
      <c r="AC389" s="463"/>
      <c r="AD389" s="458"/>
      <c r="AE389" s="548"/>
      <c r="AF389" s="542"/>
      <c r="AG389" s="682"/>
      <c r="AH389" s="678"/>
      <c r="AI389" s="682"/>
      <c r="AJ389" s="671"/>
      <c r="AK389" s="671"/>
      <c r="AL389" s="663"/>
      <c r="AM389" s="663"/>
      <c r="AN389" s="663"/>
      <c r="AO389" s="663"/>
      <c r="AP389" s="667"/>
    </row>
    <row r="390" spans="1:42" s="375" customFormat="1" ht="18.75" hidden="1" customHeight="1" thickBot="1" x14ac:dyDescent="0.25">
      <c r="A390" s="361"/>
      <c r="B390" s="454" t="s">
        <v>437</v>
      </c>
      <c r="C390" s="431">
        <v>21722</v>
      </c>
      <c r="D390" s="363"/>
      <c r="E390" s="364"/>
      <c r="F390" s="364"/>
      <c r="G390" s="364"/>
      <c r="H390" s="364"/>
      <c r="I390" s="364"/>
      <c r="J390" s="364"/>
      <c r="K390" s="366"/>
      <c r="L390" s="366">
        <v>8070000</v>
      </c>
      <c r="M390" s="367" t="s">
        <v>266</v>
      </c>
      <c r="N390" s="368">
        <v>20</v>
      </c>
      <c r="O390" s="455">
        <f t="shared" si="45"/>
        <v>9684000</v>
      </c>
      <c r="P390" s="455">
        <v>9700000</v>
      </c>
      <c r="Q390" s="456">
        <f t="shared" si="46"/>
        <v>0.20198265179677818</v>
      </c>
      <c r="R390" s="363">
        <v>25</v>
      </c>
      <c r="S390" s="455">
        <f t="shared" si="47"/>
        <v>12125000</v>
      </c>
      <c r="T390" s="455">
        <v>13070000</v>
      </c>
      <c r="U390" s="370">
        <f t="shared" si="44"/>
        <v>0.34742268041237112</v>
      </c>
      <c r="V390" s="363" t="s">
        <v>613</v>
      </c>
      <c r="W390" s="363" t="str">
        <f t="shared" si="48"/>
        <v>22</v>
      </c>
      <c r="X390" s="363" t="str">
        <f t="shared" si="43"/>
        <v>217</v>
      </c>
      <c r="Y390" s="372">
        <v>3700</v>
      </c>
      <c r="Z390" s="553">
        <f t="shared" si="49"/>
        <v>-0.99969484536082476</v>
      </c>
      <c r="AA390" s="462">
        <v>5780000</v>
      </c>
      <c r="AB390" s="463"/>
      <c r="AC390" s="463"/>
      <c r="AD390" s="458"/>
      <c r="AE390" s="548"/>
      <c r="AF390" s="542"/>
      <c r="AG390" s="682"/>
      <c r="AH390" s="678"/>
      <c r="AI390" s="682"/>
      <c r="AJ390" s="671"/>
      <c r="AK390" s="671"/>
      <c r="AL390" s="663"/>
      <c r="AM390" s="663"/>
      <c r="AN390" s="663"/>
      <c r="AO390" s="663"/>
      <c r="AP390" s="667"/>
    </row>
    <row r="391" spans="1:42" s="375" customFormat="1" ht="18.75" hidden="1" customHeight="1" thickBot="1" x14ac:dyDescent="0.25">
      <c r="A391" s="361"/>
      <c r="B391" s="454" t="s">
        <v>438</v>
      </c>
      <c r="C391" s="431">
        <v>21723</v>
      </c>
      <c r="D391" s="363"/>
      <c r="E391" s="364"/>
      <c r="F391" s="364"/>
      <c r="G391" s="364"/>
      <c r="H391" s="364"/>
      <c r="I391" s="364"/>
      <c r="J391" s="364"/>
      <c r="K391" s="366"/>
      <c r="L391" s="366">
        <v>10170000</v>
      </c>
      <c r="M391" s="367" t="s">
        <v>266</v>
      </c>
      <c r="N391" s="368">
        <v>30</v>
      </c>
      <c r="O391" s="455">
        <f t="shared" si="45"/>
        <v>13221000</v>
      </c>
      <c r="P391" s="455">
        <v>13270000</v>
      </c>
      <c r="Q391" s="456">
        <f t="shared" si="46"/>
        <v>0.30481809242871188</v>
      </c>
      <c r="R391" s="363">
        <v>25</v>
      </c>
      <c r="S391" s="455">
        <f t="shared" si="47"/>
        <v>16587500</v>
      </c>
      <c r="T391" s="455">
        <v>17970000</v>
      </c>
      <c r="U391" s="370">
        <f t="shared" si="44"/>
        <v>0.35418236623963828</v>
      </c>
      <c r="V391" s="363" t="s">
        <v>613</v>
      </c>
      <c r="W391" s="363" t="str">
        <f t="shared" si="48"/>
        <v>23</v>
      </c>
      <c r="X391" s="363" t="str">
        <f t="shared" si="43"/>
        <v>217</v>
      </c>
      <c r="Y391" s="372">
        <v>5700</v>
      </c>
      <c r="Z391" s="553">
        <f t="shared" si="49"/>
        <v>-0.99965636774679734</v>
      </c>
      <c r="AA391" s="462">
        <v>7100000</v>
      </c>
      <c r="AB391" s="463"/>
      <c r="AC391" s="463"/>
      <c r="AD391" s="458"/>
      <c r="AE391" s="548"/>
      <c r="AF391" s="542"/>
      <c r="AG391" s="682"/>
      <c r="AH391" s="678"/>
      <c r="AI391" s="682"/>
      <c r="AJ391" s="671"/>
      <c r="AK391" s="671"/>
      <c r="AL391" s="663"/>
      <c r="AM391" s="663"/>
      <c r="AN391" s="663"/>
      <c r="AO391" s="663"/>
      <c r="AP391" s="667"/>
    </row>
    <row r="392" spans="1:42" s="375" customFormat="1" ht="18.75" hidden="1" customHeight="1" thickBot="1" x14ac:dyDescent="0.25">
      <c r="A392" s="361"/>
      <c r="B392" s="454" t="s">
        <v>439</v>
      </c>
      <c r="C392" s="431">
        <v>21725</v>
      </c>
      <c r="D392" s="363"/>
      <c r="E392" s="364"/>
      <c r="F392" s="364"/>
      <c r="G392" s="364"/>
      <c r="H392" s="364"/>
      <c r="I392" s="364"/>
      <c r="J392" s="364"/>
      <c r="K392" s="366"/>
      <c r="L392" s="366">
        <v>15070000</v>
      </c>
      <c r="M392" s="367" t="s">
        <v>266</v>
      </c>
      <c r="N392" s="368">
        <v>40</v>
      </c>
      <c r="O392" s="455">
        <f t="shared" si="45"/>
        <v>21098000</v>
      </c>
      <c r="P392" s="455">
        <v>21070000</v>
      </c>
      <c r="Q392" s="456">
        <f t="shared" si="46"/>
        <v>0.39814200398142002</v>
      </c>
      <c r="R392" s="363">
        <v>25</v>
      </c>
      <c r="S392" s="455">
        <f t="shared" si="47"/>
        <v>26337500</v>
      </c>
      <c r="T392" s="455">
        <v>28470000</v>
      </c>
      <c r="U392" s="370">
        <f t="shared" si="44"/>
        <v>0.35121025154247748</v>
      </c>
      <c r="V392" s="363" t="s">
        <v>613</v>
      </c>
      <c r="W392" s="363" t="str">
        <f t="shared" si="48"/>
        <v>25</v>
      </c>
      <c r="X392" s="363" t="str">
        <f t="shared" si="43"/>
        <v>217</v>
      </c>
      <c r="Y392" s="372">
        <v>9000</v>
      </c>
      <c r="Z392" s="553">
        <f t="shared" si="49"/>
        <v>-0.99965828191741812</v>
      </c>
      <c r="AA392" s="462">
        <v>3950000</v>
      </c>
      <c r="AB392" s="463"/>
      <c r="AC392" s="463"/>
      <c r="AD392" s="458"/>
      <c r="AE392" s="548"/>
      <c r="AF392" s="542"/>
      <c r="AG392" s="682"/>
      <c r="AH392" s="678"/>
      <c r="AI392" s="682"/>
      <c r="AJ392" s="671"/>
      <c r="AK392" s="671"/>
      <c r="AL392" s="663"/>
      <c r="AM392" s="663"/>
      <c r="AN392" s="663"/>
      <c r="AO392" s="663"/>
      <c r="AP392" s="667"/>
    </row>
    <row r="393" spans="1:42" s="375" customFormat="1" ht="18.75" hidden="1" customHeight="1" thickBot="1" x14ac:dyDescent="0.25">
      <c r="A393" s="361"/>
      <c r="B393" s="454" t="s">
        <v>440</v>
      </c>
      <c r="C393" s="431">
        <v>21731</v>
      </c>
      <c r="D393" s="363"/>
      <c r="E393" s="364"/>
      <c r="F393" s="364"/>
      <c r="G393" s="364"/>
      <c r="H393" s="364"/>
      <c r="I393" s="364"/>
      <c r="J393" s="364"/>
      <c r="K393" s="366"/>
      <c r="L393" s="366">
        <v>5870000</v>
      </c>
      <c r="M393" s="367" t="s">
        <v>266</v>
      </c>
      <c r="N393" s="368">
        <v>10</v>
      </c>
      <c r="O393" s="455">
        <f t="shared" si="45"/>
        <v>6457000</v>
      </c>
      <c r="P393" s="455">
        <v>6470000</v>
      </c>
      <c r="Q393" s="456">
        <f t="shared" si="46"/>
        <v>0.10221465076660988</v>
      </c>
      <c r="R393" s="363">
        <v>25</v>
      </c>
      <c r="S393" s="455">
        <f t="shared" si="47"/>
        <v>8087500</v>
      </c>
      <c r="T393" s="455">
        <v>8770000</v>
      </c>
      <c r="U393" s="370">
        <f t="shared" si="44"/>
        <v>0.3554868624420402</v>
      </c>
      <c r="V393" s="363" t="s">
        <v>613</v>
      </c>
      <c r="W393" s="363" t="str">
        <f t="shared" si="48"/>
        <v>31</v>
      </c>
      <c r="X393" s="363" t="str">
        <f t="shared" si="43"/>
        <v>217</v>
      </c>
      <c r="Y393" s="372">
        <v>2500</v>
      </c>
      <c r="Z393" s="553">
        <f t="shared" si="49"/>
        <v>-0.9996908809891808</v>
      </c>
      <c r="AA393" s="462">
        <v>6100000</v>
      </c>
      <c r="AB393" s="463"/>
      <c r="AC393" s="463"/>
      <c r="AD393" s="458"/>
      <c r="AE393" s="548"/>
      <c r="AF393" s="542"/>
      <c r="AG393" s="682"/>
      <c r="AH393" s="678"/>
      <c r="AI393" s="682"/>
      <c r="AJ393" s="671"/>
      <c r="AK393" s="671"/>
      <c r="AL393" s="663"/>
      <c r="AM393" s="663"/>
      <c r="AN393" s="663"/>
      <c r="AO393" s="663"/>
      <c r="AP393" s="667"/>
    </row>
    <row r="394" spans="1:42" s="375" customFormat="1" ht="18.75" hidden="1" customHeight="1" thickBot="1" x14ac:dyDescent="0.25">
      <c r="A394" s="361"/>
      <c r="B394" s="454" t="s">
        <v>441</v>
      </c>
      <c r="C394" s="431">
        <v>21732</v>
      </c>
      <c r="D394" s="363"/>
      <c r="E394" s="364"/>
      <c r="F394" s="364"/>
      <c r="G394" s="364"/>
      <c r="H394" s="364"/>
      <c r="I394" s="364"/>
      <c r="J394" s="364"/>
      <c r="K394" s="366"/>
      <c r="L394" s="366">
        <v>8270000</v>
      </c>
      <c r="M394" s="367" t="s">
        <v>266</v>
      </c>
      <c r="N394" s="368">
        <v>20</v>
      </c>
      <c r="O394" s="455">
        <f t="shared" si="45"/>
        <v>9924000</v>
      </c>
      <c r="P394" s="455">
        <v>9970000</v>
      </c>
      <c r="Q394" s="456">
        <f t="shared" si="46"/>
        <v>0.20556227327690446</v>
      </c>
      <c r="R394" s="363">
        <v>25</v>
      </c>
      <c r="S394" s="455">
        <f t="shared" si="47"/>
        <v>12462500</v>
      </c>
      <c r="T394" s="455">
        <v>12570000</v>
      </c>
      <c r="U394" s="370">
        <f t="shared" si="44"/>
        <v>0.26078234704112335</v>
      </c>
      <c r="V394" s="363" t="s">
        <v>613</v>
      </c>
      <c r="W394" s="363" t="str">
        <f t="shared" si="48"/>
        <v>32</v>
      </c>
      <c r="X394" s="363" t="str">
        <f t="shared" si="43"/>
        <v>217</v>
      </c>
      <c r="Y394" s="372">
        <v>3700</v>
      </c>
      <c r="Z394" s="553">
        <f t="shared" si="49"/>
        <v>-0.9997031093279839</v>
      </c>
      <c r="AA394" s="462">
        <v>6900000</v>
      </c>
      <c r="AB394" s="463"/>
      <c r="AC394" s="463"/>
      <c r="AD394" s="458"/>
      <c r="AE394" s="548"/>
      <c r="AF394" s="542"/>
      <c r="AG394" s="682"/>
      <c r="AH394" s="678"/>
      <c r="AI394" s="682"/>
      <c r="AJ394" s="671"/>
      <c r="AK394" s="671"/>
      <c r="AL394" s="663"/>
      <c r="AM394" s="663"/>
      <c r="AN394" s="663"/>
      <c r="AO394" s="663"/>
      <c r="AP394" s="667"/>
    </row>
    <row r="395" spans="1:42" ht="18.75" thickBot="1" x14ac:dyDescent="0.25">
      <c r="A395" s="202"/>
      <c r="B395" s="175" t="s">
        <v>630</v>
      </c>
      <c r="C395" s="119">
        <v>21733</v>
      </c>
      <c r="D395" s="236"/>
      <c r="E395" s="263"/>
      <c r="F395" s="126"/>
      <c r="G395" s="263"/>
      <c r="H395" s="269"/>
      <c r="I395" s="263"/>
      <c r="J395" s="263"/>
      <c r="K395" s="224"/>
      <c r="L395" s="224">
        <v>10470000</v>
      </c>
      <c r="M395" s="225" t="s">
        <v>266</v>
      </c>
      <c r="N395" s="60">
        <v>30</v>
      </c>
      <c r="O395" s="261">
        <f t="shared" si="45"/>
        <v>13611000</v>
      </c>
      <c r="P395" s="239">
        <v>13670000</v>
      </c>
      <c r="Q395" s="262">
        <f t="shared" si="46"/>
        <v>0.30563514804202485</v>
      </c>
      <c r="R395" s="119">
        <v>25</v>
      </c>
      <c r="S395" s="240">
        <f t="shared" si="47"/>
        <v>17087500</v>
      </c>
      <c r="T395" s="241">
        <v>17170000</v>
      </c>
      <c r="U395" s="137">
        <f t="shared" si="44"/>
        <v>0.25603511338697876</v>
      </c>
      <c r="V395" s="236"/>
      <c r="W395" s="236" t="str">
        <f t="shared" si="48"/>
        <v>33</v>
      </c>
      <c r="X395" s="236" t="str">
        <f t="shared" si="43"/>
        <v>217</v>
      </c>
      <c r="Y395" s="144">
        <v>60000000</v>
      </c>
      <c r="Z395" s="553">
        <f t="shared" si="49"/>
        <v>2.5113386978785663</v>
      </c>
      <c r="AA395" s="242">
        <v>7800000</v>
      </c>
      <c r="AB395" s="292"/>
      <c r="AC395" s="292"/>
      <c r="AD395" s="506"/>
      <c r="AE395" s="548" t="s">
        <v>775</v>
      </c>
      <c r="AF395" s="542"/>
      <c r="AG395" s="682"/>
      <c r="AH395" s="678"/>
      <c r="AI395" s="682"/>
      <c r="AJ395" s="671"/>
      <c r="AK395" s="671"/>
      <c r="AL395" s="663"/>
      <c r="AM395" s="663"/>
      <c r="AN395" s="663"/>
      <c r="AO395" s="663"/>
      <c r="AP395" s="667"/>
    </row>
    <row r="396" spans="1:42" s="375" customFormat="1" ht="18.75" hidden="1" customHeight="1" thickBot="1" x14ac:dyDescent="0.25">
      <c r="A396" s="361"/>
      <c r="B396" s="454" t="s">
        <v>443</v>
      </c>
      <c r="C396" s="431">
        <v>21735</v>
      </c>
      <c r="D396" s="363"/>
      <c r="E396" s="364"/>
      <c r="F396" s="364"/>
      <c r="G396" s="364"/>
      <c r="H396" s="364"/>
      <c r="I396" s="364"/>
      <c r="J396" s="364"/>
      <c r="K396" s="366"/>
      <c r="L396" s="366">
        <v>15670000</v>
      </c>
      <c r="M396" s="367" t="s">
        <v>266</v>
      </c>
      <c r="N396" s="368">
        <v>40</v>
      </c>
      <c r="O396" s="455">
        <f t="shared" si="45"/>
        <v>21938000</v>
      </c>
      <c r="P396" s="455">
        <v>21970000</v>
      </c>
      <c r="Q396" s="456">
        <f t="shared" si="46"/>
        <v>0.40204211869814932</v>
      </c>
      <c r="R396" s="363">
        <v>25</v>
      </c>
      <c r="S396" s="455">
        <f t="shared" si="47"/>
        <v>27462500</v>
      </c>
      <c r="T396" s="455">
        <v>29670000</v>
      </c>
      <c r="U396" s="370">
        <f t="shared" si="44"/>
        <v>0.35047792444242148</v>
      </c>
      <c r="V396" s="363" t="s">
        <v>613</v>
      </c>
      <c r="W396" s="363" t="str">
        <f t="shared" si="48"/>
        <v>35</v>
      </c>
      <c r="X396" s="363" t="str">
        <f t="shared" si="43"/>
        <v>217</v>
      </c>
      <c r="Y396" s="372">
        <v>9000</v>
      </c>
      <c r="Z396" s="553">
        <f t="shared" si="49"/>
        <v>-0.99967228038233957</v>
      </c>
      <c r="AA396" s="462">
        <v>8500000</v>
      </c>
      <c r="AB396" s="463"/>
      <c r="AC396" s="463"/>
      <c r="AD396" s="458"/>
      <c r="AE396" s="548"/>
      <c r="AF396" s="542"/>
      <c r="AG396" s="682"/>
      <c r="AH396" s="678"/>
      <c r="AI396" s="682"/>
      <c r="AJ396" s="671"/>
      <c r="AK396" s="671"/>
      <c r="AL396" s="663"/>
      <c r="AM396" s="663"/>
      <c r="AN396" s="663"/>
      <c r="AO396" s="663"/>
      <c r="AP396" s="667"/>
    </row>
    <row r="397" spans="1:42" ht="18.75" thickBot="1" x14ac:dyDescent="0.25">
      <c r="A397" s="202"/>
      <c r="B397" s="175" t="s">
        <v>631</v>
      </c>
      <c r="C397" s="119">
        <v>21741</v>
      </c>
      <c r="D397" s="236"/>
      <c r="E397" s="263"/>
      <c r="F397" s="126"/>
      <c r="G397" s="263"/>
      <c r="H397" s="269"/>
      <c r="I397" s="263"/>
      <c r="J397" s="263"/>
      <c r="K397" s="224"/>
      <c r="L397" s="224">
        <v>13270000</v>
      </c>
      <c r="M397" s="225" t="s">
        <v>266</v>
      </c>
      <c r="N397" s="60">
        <v>40</v>
      </c>
      <c r="O397" s="261">
        <f t="shared" si="45"/>
        <v>18578000</v>
      </c>
      <c r="P397" s="239">
        <v>18570000</v>
      </c>
      <c r="Q397" s="262">
        <f t="shared" si="46"/>
        <v>0.39939713639788998</v>
      </c>
      <c r="R397" s="119">
        <v>25</v>
      </c>
      <c r="S397" s="240">
        <f t="shared" si="47"/>
        <v>23212500</v>
      </c>
      <c r="T397" s="241">
        <v>24670000</v>
      </c>
      <c r="U397" s="137">
        <f t="shared" si="44"/>
        <v>0.32848680667743674</v>
      </c>
      <c r="V397" s="236"/>
      <c r="W397" s="236" t="str">
        <f t="shared" si="48"/>
        <v>41</v>
      </c>
      <c r="X397" s="236" t="str">
        <f t="shared" si="43"/>
        <v>217</v>
      </c>
      <c r="Y397" s="144">
        <v>90000000</v>
      </c>
      <c r="Z397" s="553">
        <f t="shared" si="49"/>
        <v>2.877221324717286</v>
      </c>
      <c r="AA397" s="242">
        <v>10400000</v>
      </c>
      <c r="AB397" s="292"/>
      <c r="AC397" s="292">
        <v>200</v>
      </c>
      <c r="AD397" s="506"/>
      <c r="AE397" s="548" t="s">
        <v>817</v>
      </c>
      <c r="AF397" s="542"/>
      <c r="AG397" s="682"/>
      <c r="AH397" s="678"/>
      <c r="AI397" s="682"/>
      <c r="AJ397" s="671"/>
      <c r="AK397" s="671"/>
      <c r="AL397" s="663"/>
      <c r="AM397" s="663"/>
      <c r="AN397" s="663"/>
      <c r="AO397" s="663"/>
      <c r="AP397" s="667"/>
    </row>
    <row r="398" spans="1:42" ht="18.75" thickBot="1" x14ac:dyDescent="0.25">
      <c r="A398" s="202"/>
      <c r="B398" s="180" t="s">
        <v>632</v>
      </c>
      <c r="C398" s="181">
        <v>21744</v>
      </c>
      <c r="D398" s="274"/>
      <c r="E398" s="196"/>
      <c r="F398" s="196"/>
      <c r="G398" s="196"/>
      <c r="H398" s="196"/>
      <c r="I398" s="196"/>
      <c r="J398" s="196"/>
      <c r="K398" s="230"/>
      <c r="L398" s="230">
        <v>24870000</v>
      </c>
      <c r="M398" s="231" t="s">
        <v>266</v>
      </c>
      <c r="N398" s="184">
        <v>25</v>
      </c>
      <c r="O398" s="267">
        <f t="shared" si="45"/>
        <v>31087500</v>
      </c>
      <c r="P398" s="253">
        <v>30870000</v>
      </c>
      <c r="Q398" s="268">
        <f t="shared" si="46"/>
        <v>0.24125452352231605</v>
      </c>
      <c r="R398" s="181">
        <v>25</v>
      </c>
      <c r="S398" s="254">
        <f t="shared" si="47"/>
        <v>38587500</v>
      </c>
      <c r="T398" s="255">
        <v>41670000</v>
      </c>
      <c r="U398" s="190">
        <f t="shared" si="44"/>
        <v>0.3498542274052478</v>
      </c>
      <c r="V398" s="256"/>
      <c r="W398" s="256" t="str">
        <f t="shared" si="48"/>
        <v>44</v>
      </c>
      <c r="X398" s="256" t="str">
        <f t="shared" si="43"/>
        <v>217</v>
      </c>
      <c r="Y398" s="347">
        <v>120000000</v>
      </c>
      <c r="Z398" s="553">
        <f t="shared" si="49"/>
        <v>2.1098153547133141</v>
      </c>
      <c r="AA398" s="257">
        <v>13680000</v>
      </c>
      <c r="AB398" s="293"/>
      <c r="AC398" s="293">
        <v>300</v>
      </c>
      <c r="AD398" s="507"/>
      <c r="AE398" s="548" t="s">
        <v>817</v>
      </c>
      <c r="AF398" s="542"/>
      <c r="AG398" s="683"/>
      <c r="AH398" s="679"/>
      <c r="AI398" s="683"/>
      <c r="AJ398" s="672"/>
      <c r="AK398" s="672"/>
      <c r="AL398" s="664"/>
      <c r="AM398" s="664"/>
      <c r="AN398" s="664"/>
      <c r="AO398" s="664"/>
      <c r="AP398" s="669"/>
    </row>
    <row r="399" spans="1:42" s="375" customFormat="1" ht="18.75" hidden="1" thickBot="1" x14ac:dyDescent="0.25">
      <c r="A399" s="361"/>
      <c r="B399" s="499" t="s">
        <v>446</v>
      </c>
      <c r="C399" s="376">
        <v>21811</v>
      </c>
      <c r="D399" s="376"/>
      <c r="E399" s="403"/>
      <c r="F399" s="403"/>
      <c r="G399" s="403"/>
      <c r="H399" s="403"/>
      <c r="I399" s="403"/>
      <c r="J399" s="403"/>
      <c r="K399" s="379"/>
      <c r="L399" s="379">
        <v>3870000</v>
      </c>
      <c r="M399" s="380" t="s">
        <v>266</v>
      </c>
      <c r="N399" s="381">
        <v>10</v>
      </c>
      <c r="O399" s="491">
        <f t="shared" si="45"/>
        <v>4257000</v>
      </c>
      <c r="P399" s="491">
        <v>4270000</v>
      </c>
      <c r="Q399" s="492">
        <f t="shared" si="46"/>
        <v>0.10335917312661498</v>
      </c>
      <c r="R399" s="376">
        <v>25</v>
      </c>
      <c r="S399" s="491">
        <f t="shared" si="47"/>
        <v>5337500</v>
      </c>
      <c r="T399" s="491">
        <v>4370000</v>
      </c>
      <c r="U399" s="384">
        <f t="shared" si="44"/>
        <v>2.3419203747072601E-2</v>
      </c>
      <c r="V399" s="491" t="s">
        <v>613</v>
      </c>
      <c r="W399" s="376" t="str">
        <f t="shared" si="48"/>
        <v>11</v>
      </c>
      <c r="X399" s="376" t="str">
        <f t="shared" si="43"/>
        <v>218</v>
      </c>
      <c r="Y399" s="350">
        <v>900</v>
      </c>
      <c r="Z399" s="553">
        <f t="shared" si="49"/>
        <v>-0.99983138173302111</v>
      </c>
      <c r="AA399" s="493">
        <v>1200000</v>
      </c>
      <c r="AB399" s="494"/>
      <c r="AC399" s="494"/>
      <c r="AD399" s="685" t="s">
        <v>601</v>
      </c>
      <c r="AE399" s="548"/>
      <c r="AF399" s="542"/>
      <c r="AG399" s="541"/>
      <c r="AH399" s="551"/>
      <c r="AI399" s="541"/>
      <c r="AJ399" s="557"/>
      <c r="AK399" s="557"/>
      <c r="AL399" s="558"/>
      <c r="AM399" s="558"/>
      <c r="AN399" s="558"/>
      <c r="AO399" s="558"/>
      <c r="AP399" s="560"/>
    </row>
    <row r="400" spans="1:42" s="375" customFormat="1" ht="18.75" hidden="1" thickBot="1" x14ac:dyDescent="0.25">
      <c r="A400" s="361"/>
      <c r="B400" s="404" t="s">
        <v>447</v>
      </c>
      <c r="C400" s="363">
        <v>21812</v>
      </c>
      <c r="D400" s="363"/>
      <c r="E400" s="364"/>
      <c r="F400" s="364"/>
      <c r="G400" s="364"/>
      <c r="H400" s="364"/>
      <c r="I400" s="364"/>
      <c r="J400" s="364"/>
      <c r="K400" s="366"/>
      <c r="L400" s="366">
        <v>6470000</v>
      </c>
      <c r="M400" s="367" t="s">
        <v>266</v>
      </c>
      <c r="N400" s="368">
        <v>20</v>
      </c>
      <c r="O400" s="455">
        <f t="shared" si="45"/>
        <v>7764000</v>
      </c>
      <c r="P400" s="455">
        <v>7770000</v>
      </c>
      <c r="Q400" s="456">
        <f t="shared" si="46"/>
        <v>0.20092735703245751</v>
      </c>
      <c r="R400" s="363">
        <v>25</v>
      </c>
      <c r="S400" s="455">
        <f t="shared" si="47"/>
        <v>9712500</v>
      </c>
      <c r="T400" s="455">
        <v>7570000</v>
      </c>
      <c r="U400" s="370">
        <f t="shared" si="44"/>
        <v>-2.5740025740025738E-2</v>
      </c>
      <c r="V400" s="455" t="s">
        <v>613</v>
      </c>
      <c r="W400" s="363" t="str">
        <f t="shared" si="48"/>
        <v>12</v>
      </c>
      <c r="X400" s="363" t="str">
        <f t="shared" si="43"/>
        <v>218</v>
      </c>
      <c r="Y400" s="372">
        <v>2100</v>
      </c>
      <c r="Z400" s="553">
        <f t="shared" si="49"/>
        <v>-0.99978378378378374</v>
      </c>
      <c r="AA400" s="462">
        <v>1980000</v>
      </c>
      <c r="AB400" s="463"/>
      <c r="AC400" s="463"/>
      <c r="AD400" s="691"/>
      <c r="AE400" s="548"/>
      <c r="AF400" s="542"/>
      <c r="AG400" s="541"/>
      <c r="AH400" s="551"/>
      <c r="AI400" s="541"/>
      <c r="AJ400" s="557"/>
      <c r="AK400" s="557"/>
      <c r="AL400" s="558"/>
      <c r="AM400" s="558"/>
      <c r="AN400" s="558"/>
      <c r="AO400" s="558"/>
      <c r="AP400" s="560"/>
    </row>
    <row r="401" spans="1:42" s="375" customFormat="1" ht="18.75" hidden="1" thickBot="1" x14ac:dyDescent="0.25">
      <c r="A401" s="361"/>
      <c r="B401" s="404" t="s">
        <v>448</v>
      </c>
      <c r="C401" s="363">
        <v>21813</v>
      </c>
      <c r="D401" s="363"/>
      <c r="E401" s="364"/>
      <c r="F401" s="364"/>
      <c r="G401" s="364"/>
      <c r="H401" s="364"/>
      <c r="I401" s="364"/>
      <c r="J401" s="364"/>
      <c r="K401" s="366"/>
      <c r="L401" s="366">
        <v>8970000</v>
      </c>
      <c r="M401" s="367" t="s">
        <v>266</v>
      </c>
      <c r="N401" s="368">
        <v>30</v>
      </c>
      <c r="O401" s="455">
        <f t="shared" si="45"/>
        <v>11661000</v>
      </c>
      <c r="P401" s="455">
        <v>11700000</v>
      </c>
      <c r="Q401" s="456">
        <f t="shared" si="46"/>
        <v>0.30434782608695654</v>
      </c>
      <c r="R401" s="363">
        <v>25</v>
      </c>
      <c r="S401" s="455">
        <f t="shared" si="47"/>
        <v>14625000</v>
      </c>
      <c r="T401" s="455">
        <v>12370000</v>
      </c>
      <c r="U401" s="370">
        <f t="shared" si="44"/>
        <v>5.7264957264957263E-2</v>
      </c>
      <c r="V401" s="455" t="s">
        <v>613</v>
      </c>
      <c r="W401" s="363" t="str">
        <f t="shared" si="48"/>
        <v>13</v>
      </c>
      <c r="X401" s="363" t="str">
        <f t="shared" si="43"/>
        <v>218</v>
      </c>
      <c r="Y401" s="372">
        <v>3800</v>
      </c>
      <c r="Z401" s="553">
        <f t="shared" si="49"/>
        <v>-0.99974017094017098</v>
      </c>
      <c r="AA401" s="462">
        <v>2800000</v>
      </c>
      <c r="AB401" s="463"/>
      <c r="AC401" s="463"/>
      <c r="AD401" s="691"/>
      <c r="AE401" s="548"/>
      <c r="AF401" s="542"/>
      <c r="AG401" s="541"/>
      <c r="AH401" s="551"/>
      <c r="AI401" s="541"/>
      <c r="AJ401" s="557"/>
      <c r="AK401" s="557"/>
      <c r="AL401" s="558"/>
      <c r="AM401" s="558"/>
      <c r="AN401" s="558"/>
      <c r="AO401" s="558"/>
      <c r="AP401" s="560"/>
    </row>
    <row r="402" spans="1:42" s="375" customFormat="1" ht="18.75" hidden="1" thickBot="1" x14ac:dyDescent="0.25">
      <c r="A402" s="361"/>
      <c r="B402" s="404" t="s">
        <v>449</v>
      </c>
      <c r="C402" s="363">
        <v>21815</v>
      </c>
      <c r="D402" s="363"/>
      <c r="E402" s="364"/>
      <c r="F402" s="364"/>
      <c r="G402" s="364"/>
      <c r="H402" s="364"/>
      <c r="I402" s="364"/>
      <c r="J402" s="364"/>
      <c r="K402" s="366"/>
      <c r="L402" s="366">
        <v>14570000</v>
      </c>
      <c r="M402" s="367" t="s">
        <v>266</v>
      </c>
      <c r="N402" s="368">
        <v>40</v>
      </c>
      <c r="O402" s="455">
        <f t="shared" si="45"/>
        <v>20398000</v>
      </c>
      <c r="P402" s="455">
        <v>20370000</v>
      </c>
      <c r="Q402" s="456">
        <f t="shared" si="46"/>
        <v>0.39807824296499655</v>
      </c>
      <c r="R402" s="363">
        <v>25</v>
      </c>
      <c r="S402" s="455">
        <f t="shared" si="47"/>
        <v>25462500</v>
      </c>
      <c r="T402" s="455">
        <v>25470000</v>
      </c>
      <c r="U402" s="370">
        <f t="shared" si="44"/>
        <v>0.25036818851251841</v>
      </c>
      <c r="V402" s="455" t="s">
        <v>613</v>
      </c>
      <c r="W402" s="363" t="str">
        <f t="shared" si="48"/>
        <v>15</v>
      </c>
      <c r="X402" s="363" t="str">
        <f t="shared" si="43"/>
        <v>218</v>
      </c>
      <c r="Y402" s="372">
        <v>5700</v>
      </c>
      <c r="Z402" s="553">
        <f t="shared" si="49"/>
        <v>-0.99977614138438886</v>
      </c>
      <c r="AA402" s="462">
        <v>3700000</v>
      </c>
      <c r="AB402" s="463"/>
      <c r="AC402" s="463"/>
      <c r="AD402" s="691"/>
      <c r="AE402" s="548"/>
      <c r="AF402" s="542"/>
      <c r="AG402" s="541"/>
      <c r="AH402" s="551"/>
      <c r="AI402" s="541"/>
      <c r="AJ402" s="557"/>
      <c r="AK402" s="557"/>
      <c r="AL402" s="558"/>
      <c r="AM402" s="558"/>
      <c r="AN402" s="558"/>
      <c r="AO402" s="558"/>
      <c r="AP402" s="560"/>
    </row>
    <row r="403" spans="1:42" s="375" customFormat="1" ht="18.75" hidden="1" thickBot="1" x14ac:dyDescent="0.25">
      <c r="A403" s="361"/>
      <c r="B403" s="454" t="s">
        <v>450</v>
      </c>
      <c r="C403" s="431">
        <v>21821</v>
      </c>
      <c r="D403" s="363"/>
      <c r="E403" s="364"/>
      <c r="F403" s="364"/>
      <c r="G403" s="364"/>
      <c r="H403" s="364"/>
      <c r="I403" s="364"/>
      <c r="J403" s="364"/>
      <c r="K403" s="366"/>
      <c r="L403" s="366">
        <v>5370000</v>
      </c>
      <c r="M403" s="367" t="s">
        <v>266</v>
      </c>
      <c r="N403" s="368">
        <v>10</v>
      </c>
      <c r="O403" s="455">
        <f t="shared" si="45"/>
        <v>5907000</v>
      </c>
      <c r="P403" s="455">
        <v>5970000</v>
      </c>
      <c r="Q403" s="456">
        <f t="shared" si="46"/>
        <v>0.11173184357541899</v>
      </c>
      <c r="R403" s="363">
        <v>25</v>
      </c>
      <c r="S403" s="455">
        <f t="shared" si="47"/>
        <v>7462500</v>
      </c>
      <c r="T403" s="455">
        <v>8070000</v>
      </c>
      <c r="U403" s="370">
        <f t="shared" si="44"/>
        <v>0.35175879396984927</v>
      </c>
      <c r="V403" s="455" t="s">
        <v>613</v>
      </c>
      <c r="W403" s="363" t="str">
        <f t="shared" si="48"/>
        <v>21</v>
      </c>
      <c r="X403" s="363" t="str">
        <f t="shared" si="43"/>
        <v>218</v>
      </c>
      <c r="Y403" s="372">
        <v>1100</v>
      </c>
      <c r="Z403" s="553">
        <f t="shared" si="49"/>
        <v>-0.99985259631490786</v>
      </c>
      <c r="AA403" s="462">
        <v>1800000</v>
      </c>
      <c r="AB403" s="463"/>
      <c r="AC403" s="463"/>
      <c r="AD403" s="691"/>
      <c r="AE403" s="548"/>
      <c r="AF403" s="542"/>
      <c r="AG403" s="541"/>
      <c r="AH403" s="551"/>
      <c r="AI403" s="541"/>
      <c r="AJ403" s="557"/>
      <c r="AK403" s="557"/>
      <c r="AL403" s="558"/>
      <c r="AM403" s="558"/>
      <c r="AN403" s="558"/>
      <c r="AO403" s="558"/>
      <c r="AP403" s="560"/>
    </row>
    <row r="404" spans="1:42" s="375" customFormat="1" ht="18.75" hidden="1" thickBot="1" x14ac:dyDescent="0.25">
      <c r="A404" s="361"/>
      <c r="B404" s="454" t="s">
        <v>451</v>
      </c>
      <c r="C404" s="431">
        <v>21822</v>
      </c>
      <c r="D404" s="363"/>
      <c r="E404" s="364"/>
      <c r="F404" s="364"/>
      <c r="G404" s="364"/>
      <c r="H404" s="364"/>
      <c r="I404" s="364"/>
      <c r="J404" s="364"/>
      <c r="K404" s="366"/>
      <c r="L404" s="366">
        <v>8070000</v>
      </c>
      <c r="M404" s="367" t="s">
        <v>266</v>
      </c>
      <c r="N404" s="368">
        <v>20</v>
      </c>
      <c r="O404" s="455">
        <f t="shared" si="45"/>
        <v>9684000</v>
      </c>
      <c r="P404" s="455">
        <v>9700000</v>
      </c>
      <c r="Q404" s="456">
        <f t="shared" si="46"/>
        <v>0.20198265179677818</v>
      </c>
      <c r="R404" s="363">
        <v>25</v>
      </c>
      <c r="S404" s="455">
        <f t="shared" si="47"/>
        <v>12125000</v>
      </c>
      <c r="T404" s="455">
        <v>13070000</v>
      </c>
      <c r="U404" s="370">
        <f t="shared" si="44"/>
        <v>0.34742268041237112</v>
      </c>
      <c r="V404" s="363" t="s">
        <v>613</v>
      </c>
      <c r="W404" s="363" t="str">
        <f t="shared" si="48"/>
        <v>22</v>
      </c>
      <c r="X404" s="363" t="str">
        <f t="shared" si="43"/>
        <v>218</v>
      </c>
      <c r="Y404" s="372">
        <v>2300</v>
      </c>
      <c r="Z404" s="553">
        <f t="shared" si="49"/>
        <v>-0.99981030927835046</v>
      </c>
      <c r="AA404" s="462">
        <v>2900000</v>
      </c>
      <c r="AB404" s="463"/>
      <c r="AC404" s="463"/>
      <c r="AD404" s="691"/>
      <c r="AE404" s="548"/>
      <c r="AF404" s="542"/>
      <c r="AG404" s="541"/>
      <c r="AH404" s="551"/>
      <c r="AI404" s="541"/>
      <c r="AJ404" s="557"/>
      <c r="AK404" s="557"/>
      <c r="AL404" s="558"/>
      <c r="AM404" s="558"/>
      <c r="AN404" s="558"/>
      <c r="AO404" s="558"/>
      <c r="AP404" s="560"/>
    </row>
    <row r="405" spans="1:42" s="375" customFormat="1" ht="18.75" hidden="1" thickBot="1" x14ac:dyDescent="0.25">
      <c r="A405" s="361"/>
      <c r="B405" s="454" t="s">
        <v>452</v>
      </c>
      <c r="C405" s="431">
        <v>21823</v>
      </c>
      <c r="D405" s="363"/>
      <c r="E405" s="364"/>
      <c r="F405" s="364"/>
      <c r="G405" s="364"/>
      <c r="H405" s="364"/>
      <c r="I405" s="364"/>
      <c r="J405" s="364"/>
      <c r="K405" s="366"/>
      <c r="L405" s="366">
        <v>10170000</v>
      </c>
      <c r="M405" s="367" t="s">
        <v>266</v>
      </c>
      <c r="N405" s="368">
        <v>30</v>
      </c>
      <c r="O405" s="455">
        <f t="shared" si="45"/>
        <v>13221000</v>
      </c>
      <c r="P405" s="455">
        <v>13270000</v>
      </c>
      <c r="Q405" s="456">
        <f t="shared" si="46"/>
        <v>0.30481809242871188</v>
      </c>
      <c r="R405" s="363">
        <v>25</v>
      </c>
      <c r="S405" s="455">
        <f t="shared" si="47"/>
        <v>16587500</v>
      </c>
      <c r="T405" s="455">
        <v>17970000</v>
      </c>
      <c r="U405" s="370">
        <f t="shared" si="44"/>
        <v>0.35418236623963828</v>
      </c>
      <c r="V405" s="363" t="s">
        <v>613</v>
      </c>
      <c r="W405" s="363" t="str">
        <f t="shared" si="48"/>
        <v>23</v>
      </c>
      <c r="X405" s="363" t="str">
        <f t="shared" si="43"/>
        <v>218</v>
      </c>
      <c r="Y405" s="372">
        <v>3700</v>
      </c>
      <c r="Z405" s="553">
        <f t="shared" si="49"/>
        <v>-0.99977694046721932</v>
      </c>
      <c r="AA405" s="462">
        <v>4100000</v>
      </c>
      <c r="AB405" s="463"/>
      <c r="AC405" s="463"/>
      <c r="AD405" s="691"/>
      <c r="AE405" s="548"/>
      <c r="AF405" s="542"/>
      <c r="AG405" s="541"/>
      <c r="AH405" s="551"/>
      <c r="AI405" s="541"/>
      <c r="AJ405" s="557"/>
      <c r="AK405" s="557"/>
      <c r="AL405" s="558"/>
      <c r="AM405" s="558"/>
      <c r="AN405" s="558"/>
      <c r="AO405" s="558"/>
      <c r="AP405" s="560"/>
    </row>
    <row r="406" spans="1:42" s="375" customFormat="1" ht="18.75" hidden="1" thickBot="1" x14ac:dyDescent="0.25">
      <c r="A406" s="361"/>
      <c r="B406" s="454" t="s">
        <v>453</v>
      </c>
      <c r="C406" s="431">
        <v>21825</v>
      </c>
      <c r="D406" s="363"/>
      <c r="E406" s="364"/>
      <c r="F406" s="364"/>
      <c r="G406" s="364"/>
      <c r="H406" s="364"/>
      <c r="I406" s="364"/>
      <c r="J406" s="364"/>
      <c r="K406" s="366"/>
      <c r="L406" s="366">
        <v>15070000</v>
      </c>
      <c r="M406" s="367" t="s">
        <v>266</v>
      </c>
      <c r="N406" s="368">
        <v>40</v>
      </c>
      <c r="O406" s="455">
        <f t="shared" si="45"/>
        <v>21098000</v>
      </c>
      <c r="P406" s="455">
        <v>21070000</v>
      </c>
      <c r="Q406" s="456">
        <f t="shared" si="46"/>
        <v>0.39814200398142002</v>
      </c>
      <c r="R406" s="363">
        <v>25</v>
      </c>
      <c r="S406" s="455">
        <f t="shared" si="47"/>
        <v>26337500</v>
      </c>
      <c r="T406" s="455">
        <v>28470000</v>
      </c>
      <c r="U406" s="370">
        <f t="shared" si="44"/>
        <v>0.35121025154247748</v>
      </c>
      <c r="V406" s="363" t="s">
        <v>613</v>
      </c>
      <c r="W406" s="363" t="str">
        <f t="shared" si="48"/>
        <v>25</v>
      </c>
      <c r="X406" s="363" t="str">
        <f t="shared" si="43"/>
        <v>218</v>
      </c>
      <c r="Y406" s="372">
        <v>5900</v>
      </c>
      <c r="Z406" s="553">
        <f t="shared" si="49"/>
        <v>-0.99977598481252972</v>
      </c>
      <c r="AA406" s="462">
        <v>49950000</v>
      </c>
      <c r="AB406" s="463"/>
      <c r="AC406" s="463"/>
      <c r="AD406" s="691"/>
      <c r="AE406" s="566"/>
      <c r="AF406" s="567"/>
      <c r="AG406" s="568"/>
      <c r="AH406" s="569"/>
      <c r="AI406" s="568"/>
      <c r="AJ406" s="570"/>
      <c r="AK406" s="570"/>
      <c r="AL406" s="571"/>
      <c r="AM406" s="571"/>
      <c r="AN406" s="571"/>
      <c r="AO406" s="571"/>
      <c r="AP406" s="572"/>
    </row>
    <row r="407" spans="1:42" ht="18.75" thickBot="1" x14ac:dyDescent="0.25">
      <c r="A407" s="202"/>
      <c r="B407" s="175" t="s">
        <v>687</v>
      </c>
      <c r="C407" s="119">
        <v>21831</v>
      </c>
      <c r="D407" s="236"/>
      <c r="E407" s="263"/>
      <c r="F407" s="126"/>
      <c r="G407" s="263"/>
      <c r="H407" s="269"/>
      <c r="I407" s="263"/>
      <c r="J407" s="263"/>
      <c r="K407" s="224"/>
      <c r="L407" s="224">
        <v>5870000</v>
      </c>
      <c r="M407" s="225" t="s">
        <v>266</v>
      </c>
      <c r="N407" s="60">
        <v>10</v>
      </c>
      <c r="O407" s="261">
        <f t="shared" si="45"/>
        <v>6457000</v>
      </c>
      <c r="P407" s="239">
        <v>6470000</v>
      </c>
      <c r="Q407" s="262">
        <f t="shared" si="46"/>
        <v>0.10221465076660988</v>
      </c>
      <c r="R407" s="119">
        <v>25</v>
      </c>
      <c r="S407" s="240">
        <f t="shared" si="47"/>
        <v>8087500</v>
      </c>
      <c r="T407" s="241">
        <v>8770000</v>
      </c>
      <c r="U407" s="137">
        <f t="shared" si="44"/>
        <v>0.3554868624420402</v>
      </c>
      <c r="V407" s="236"/>
      <c r="W407" s="236" t="str">
        <f t="shared" si="48"/>
        <v>31</v>
      </c>
      <c r="X407" s="236" t="str">
        <f t="shared" si="43"/>
        <v>218</v>
      </c>
      <c r="Y407" s="144">
        <v>25000000</v>
      </c>
      <c r="Z407" s="553">
        <f t="shared" si="49"/>
        <v>2.091190108191654</v>
      </c>
      <c r="AA407" s="242">
        <v>2200000</v>
      </c>
      <c r="AB407" s="292"/>
      <c r="AC407" s="292"/>
      <c r="AD407" s="691"/>
      <c r="AE407" s="598" t="s">
        <v>803</v>
      </c>
      <c r="AF407" s="599"/>
      <c r="AG407" s="681" t="s">
        <v>827</v>
      </c>
      <c r="AH407" s="677">
        <v>0</v>
      </c>
      <c r="AI407" s="681" t="s">
        <v>790</v>
      </c>
      <c r="AJ407" s="670">
        <v>200</v>
      </c>
      <c r="AK407" s="670">
        <v>300</v>
      </c>
      <c r="AL407" s="662" t="s">
        <v>826</v>
      </c>
      <c r="AM407" s="662" t="s">
        <v>826</v>
      </c>
      <c r="AN407" s="662" t="s">
        <v>840</v>
      </c>
      <c r="AO407" s="662" t="s">
        <v>826</v>
      </c>
      <c r="AP407" s="666" t="s">
        <v>826</v>
      </c>
    </row>
    <row r="408" spans="1:42" s="375" customFormat="1" ht="18.75" hidden="1" customHeight="1" thickBot="1" x14ac:dyDescent="0.25">
      <c r="A408" s="361"/>
      <c r="B408" s="404" t="s">
        <v>455</v>
      </c>
      <c r="C408" s="363">
        <v>21832</v>
      </c>
      <c r="D408" s="363"/>
      <c r="E408" s="364"/>
      <c r="F408" s="364"/>
      <c r="G408" s="364"/>
      <c r="H408" s="364"/>
      <c r="I408" s="364"/>
      <c r="J408" s="364"/>
      <c r="K408" s="366"/>
      <c r="L408" s="366">
        <v>8270000</v>
      </c>
      <c r="M408" s="367" t="s">
        <v>266</v>
      </c>
      <c r="N408" s="368">
        <v>20</v>
      </c>
      <c r="O408" s="455">
        <f t="shared" si="45"/>
        <v>9924000</v>
      </c>
      <c r="P408" s="455">
        <v>9970000</v>
      </c>
      <c r="Q408" s="456">
        <f t="shared" si="46"/>
        <v>0.20556227327690446</v>
      </c>
      <c r="R408" s="363">
        <v>25</v>
      </c>
      <c r="S408" s="455">
        <f t="shared" si="47"/>
        <v>12462500</v>
      </c>
      <c r="T408" s="455">
        <v>12570000</v>
      </c>
      <c r="U408" s="370">
        <f t="shared" si="44"/>
        <v>0.26078234704112335</v>
      </c>
      <c r="V408" s="363" t="s">
        <v>613</v>
      </c>
      <c r="W408" s="363" t="str">
        <f t="shared" si="48"/>
        <v>32</v>
      </c>
      <c r="X408" s="363" t="str">
        <f t="shared" si="43"/>
        <v>218</v>
      </c>
      <c r="Y408" s="372">
        <v>2300</v>
      </c>
      <c r="Z408" s="553">
        <f t="shared" si="49"/>
        <v>-0.99981544633901709</v>
      </c>
      <c r="AA408" s="462">
        <v>3500000</v>
      </c>
      <c r="AB408" s="463"/>
      <c r="AC408" s="463"/>
      <c r="AD408" s="691"/>
      <c r="AE408" s="548"/>
      <c r="AF408" s="542"/>
      <c r="AG408" s="682"/>
      <c r="AH408" s="678"/>
      <c r="AI408" s="682"/>
      <c r="AJ408" s="671"/>
      <c r="AK408" s="671"/>
      <c r="AL408" s="663"/>
      <c r="AM408" s="663"/>
      <c r="AN408" s="663"/>
      <c r="AO408" s="663"/>
      <c r="AP408" s="667"/>
    </row>
    <row r="409" spans="1:42" ht="18.75" thickBot="1" x14ac:dyDescent="0.25">
      <c r="A409" s="202"/>
      <c r="B409" s="175" t="s">
        <v>688</v>
      </c>
      <c r="C409" s="119">
        <v>21833</v>
      </c>
      <c r="D409" s="236"/>
      <c r="E409" s="263"/>
      <c r="F409" s="126"/>
      <c r="G409" s="263"/>
      <c r="H409" s="269"/>
      <c r="I409" s="263"/>
      <c r="J409" s="263"/>
      <c r="K409" s="224"/>
      <c r="L409" s="224">
        <v>10470000</v>
      </c>
      <c r="M409" s="225" t="s">
        <v>266</v>
      </c>
      <c r="N409" s="60">
        <v>30</v>
      </c>
      <c r="O409" s="261">
        <f t="shared" si="45"/>
        <v>13611000</v>
      </c>
      <c r="P409" s="239">
        <v>13670000</v>
      </c>
      <c r="Q409" s="262">
        <f t="shared" si="46"/>
        <v>0.30563514804202485</v>
      </c>
      <c r="R409" s="119">
        <v>25</v>
      </c>
      <c r="S409" s="240">
        <f t="shared" si="47"/>
        <v>17087500</v>
      </c>
      <c r="T409" s="241">
        <v>17170000</v>
      </c>
      <c r="U409" s="137">
        <f t="shared" si="44"/>
        <v>0.25603511338697876</v>
      </c>
      <c r="V409" s="236"/>
      <c r="W409" s="236" t="str">
        <f t="shared" si="48"/>
        <v>33</v>
      </c>
      <c r="X409" s="236" t="str">
        <f t="shared" si="43"/>
        <v>218</v>
      </c>
      <c r="Y409" s="144">
        <v>60000000</v>
      </c>
      <c r="Z409" s="553">
        <f t="shared" si="49"/>
        <v>2.5113386978785663</v>
      </c>
      <c r="AA409" s="242">
        <v>4700000</v>
      </c>
      <c r="AB409" s="292"/>
      <c r="AC409" s="292"/>
      <c r="AD409" s="691"/>
      <c r="AE409" s="548" t="s">
        <v>775</v>
      </c>
      <c r="AF409" s="542"/>
      <c r="AG409" s="682"/>
      <c r="AH409" s="678"/>
      <c r="AI409" s="682"/>
      <c r="AJ409" s="671"/>
      <c r="AK409" s="671"/>
      <c r="AL409" s="663"/>
      <c r="AM409" s="663"/>
      <c r="AN409" s="663"/>
      <c r="AO409" s="663"/>
      <c r="AP409" s="667"/>
    </row>
    <row r="410" spans="1:42" s="375" customFormat="1" ht="18.75" hidden="1" customHeight="1" thickBot="1" x14ac:dyDescent="0.25">
      <c r="A410" s="361"/>
      <c r="B410" s="404" t="s">
        <v>457</v>
      </c>
      <c r="C410" s="363">
        <v>21835</v>
      </c>
      <c r="D410" s="363"/>
      <c r="E410" s="364"/>
      <c r="F410" s="364"/>
      <c r="G410" s="364"/>
      <c r="H410" s="364"/>
      <c r="I410" s="364"/>
      <c r="J410" s="364"/>
      <c r="K410" s="366"/>
      <c r="L410" s="366">
        <v>15670000</v>
      </c>
      <c r="M410" s="367" t="s">
        <v>266</v>
      </c>
      <c r="N410" s="368">
        <v>40</v>
      </c>
      <c r="O410" s="455">
        <f t="shared" si="45"/>
        <v>21938000</v>
      </c>
      <c r="P410" s="455">
        <v>21970000</v>
      </c>
      <c r="Q410" s="456">
        <f t="shared" si="46"/>
        <v>0.40204211869814932</v>
      </c>
      <c r="R410" s="363">
        <v>25</v>
      </c>
      <c r="S410" s="455">
        <f t="shared" si="47"/>
        <v>27462500</v>
      </c>
      <c r="T410" s="455">
        <v>29670000</v>
      </c>
      <c r="U410" s="370">
        <f t="shared" si="44"/>
        <v>0.35047792444242148</v>
      </c>
      <c r="V410" s="363" t="s">
        <v>613</v>
      </c>
      <c r="W410" s="363" t="str">
        <f t="shared" si="48"/>
        <v>35</v>
      </c>
      <c r="X410" s="363" t="str">
        <f t="shared" si="43"/>
        <v>218</v>
      </c>
      <c r="Y410" s="372">
        <v>5900</v>
      </c>
      <c r="Z410" s="553">
        <f t="shared" si="49"/>
        <v>-0.99978516158397812</v>
      </c>
      <c r="AA410" s="462">
        <v>5300000</v>
      </c>
      <c r="AB410" s="463"/>
      <c r="AC410" s="463"/>
      <c r="AD410" s="691"/>
      <c r="AE410" s="548"/>
      <c r="AF410" s="542"/>
      <c r="AG410" s="682"/>
      <c r="AH410" s="678"/>
      <c r="AI410" s="682"/>
      <c r="AJ410" s="671"/>
      <c r="AK410" s="671"/>
      <c r="AL410" s="663"/>
      <c r="AM410" s="663"/>
      <c r="AN410" s="663"/>
      <c r="AO410" s="663"/>
      <c r="AP410" s="667"/>
    </row>
    <row r="411" spans="1:42" ht="18.75" thickBot="1" x14ac:dyDescent="0.25">
      <c r="A411" s="202"/>
      <c r="B411" s="175" t="s">
        <v>689</v>
      </c>
      <c r="C411" s="119">
        <v>21841</v>
      </c>
      <c r="D411" s="236"/>
      <c r="E411" s="263"/>
      <c r="F411" s="126"/>
      <c r="G411" s="263"/>
      <c r="H411" s="269"/>
      <c r="I411" s="263"/>
      <c r="J411" s="263"/>
      <c r="K411" s="224"/>
      <c r="L411" s="224">
        <v>13270000</v>
      </c>
      <c r="M411" s="225" t="s">
        <v>266</v>
      </c>
      <c r="N411" s="60">
        <v>40</v>
      </c>
      <c r="O411" s="261">
        <f t="shared" si="45"/>
        <v>18578000</v>
      </c>
      <c r="P411" s="239">
        <v>18570000</v>
      </c>
      <c r="Q411" s="262">
        <f t="shared" si="46"/>
        <v>0.39939713639788998</v>
      </c>
      <c r="R411" s="119">
        <v>25</v>
      </c>
      <c r="S411" s="240">
        <f t="shared" si="47"/>
        <v>23212500</v>
      </c>
      <c r="T411" s="241">
        <v>24670000</v>
      </c>
      <c r="U411" s="137">
        <f t="shared" si="44"/>
        <v>0.32848680667743674</v>
      </c>
      <c r="V411" s="236"/>
      <c r="W411" s="236" t="str">
        <f t="shared" si="48"/>
        <v>41</v>
      </c>
      <c r="X411" s="236" t="str">
        <f t="shared" si="43"/>
        <v>218</v>
      </c>
      <c r="Y411" s="144">
        <v>80000000</v>
      </c>
      <c r="Z411" s="553">
        <f t="shared" si="49"/>
        <v>2.4464189553042544</v>
      </c>
      <c r="AA411" s="242">
        <v>6200000</v>
      </c>
      <c r="AB411" s="292"/>
      <c r="AC411" s="292">
        <v>300</v>
      </c>
      <c r="AD411" s="691"/>
      <c r="AE411" s="548" t="s">
        <v>817</v>
      </c>
      <c r="AF411" s="542"/>
      <c r="AG411" s="682"/>
      <c r="AH411" s="678"/>
      <c r="AI411" s="682"/>
      <c r="AJ411" s="671"/>
      <c r="AK411" s="671"/>
      <c r="AL411" s="663"/>
      <c r="AM411" s="663"/>
      <c r="AN411" s="663"/>
      <c r="AO411" s="663"/>
      <c r="AP411" s="667"/>
    </row>
    <row r="412" spans="1:42" ht="18.75" thickBot="1" x14ac:dyDescent="0.25">
      <c r="A412" s="202"/>
      <c r="B412" s="180" t="s">
        <v>690</v>
      </c>
      <c r="C412" s="181">
        <v>21844</v>
      </c>
      <c r="D412" s="274"/>
      <c r="E412" s="196"/>
      <c r="F412" s="196"/>
      <c r="G412" s="196"/>
      <c r="H412" s="196"/>
      <c r="I412" s="196"/>
      <c r="J412" s="196"/>
      <c r="K412" s="230"/>
      <c r="L412" s="230">
        <v>24870000</v>
      </c>
      <c r="M412" s="231" t="s">
        <v>266</v>
      </c>
      <c r="N412" s="184">
        <v>25</v>
      </c>
      <c r="O412" s="267">
        <f t="shared" si="45"/>
        <v>31087500</v>
      </c>
      <c r="P412" s="253">
        <v>30870000</v>
      </c>
      <c r="Q412" s="268">
        <f t="shared" si="46"/>
        <v>0.24125452352231605</v>
      </c>
      <c r="R412" s="181">
        <v>25</v>
      </c>
      <c r="S412" s="254">
        <f t="shared" si="47"/>
        <v>38587500</v>
      </c>
      <c r="T412" s="255">
        <v>41670000</v>
      </c>
      <c r="U412" s="190">
        <f t="shared" si="44"/>
        <v>0.3498542274052478</v>
      </c>
      <c r="V412" s="256"/>
      <c r="W412" s="256" t="str">
        <f t="shared" si="48"/>
        <v>44</v>
      </c>
      <c r="X412" s="256" t="str">
        <f t="shared" si="43"/>
        <v>218</v>
      </c>
      <c r="Y412" s="347">
        <v>100000000</v>
      </c>
      <c r="Z412" s="553">
        <f t="shared" si="49"/>
        <v>1.5915127955944282</v>
      </c>
      <c r="AA412" s="257">
        <v>9300000</v>
      </c>
      <c r="AB412" s="293"/>
      <c r="AC412" s="293">
        <v>400</v>
      </c>
      <c r="AD412" s="692"/>
      <c r="AE412" s="548" t="s">
        <v>817</v>
      </c>
      <c r="AF412" s="542"/>
      <c r="AG412" s="683"/>
      <c r="AH412" s="679"/>
      <c r="AI412" s="683"/>
      <c r="AJ412" s="672"/>
      <c r="AK412" s="672"/>
      <c r="AL412" s="664"/>
      <c r="AM412" s="664"/>
      <c r="AN412" s="664"/>
      <c r="AO412" s="664"/>
      <c r="AP412" s="669"/>
    </row>
    <row r="413" spans="1:42" s="375" customFormat="1" ht="18.75" hidden="1" thickBot="1" x14ac:dyDescent="0.25">
      <c r="A413" s="361"/>
      <c r="B413" s="465" t="s">
        <v>460</v>
      </c>
      <c r="C413" s="465">
        <v>21911</v>
      </c>
      <c r="D413" s="465"/>
      <c r="E413" s="466"/>
      <c r="F413" s="466"/>
      <c r="G413" s="466"/>
      <c r="H413" s="466"/>
      <c r="I413" s="466"/>
      <c r="J413" s="466"/>
      <c r="K413" s="467"/>
      <c r="L413" s="467">
        <v>3870000</v>
      </c>
      <c r="M413" s="468" t="s">
        <v>266</v>
      </c>
      <c r="N413" s="469">
        <v>10</v>
      </c>
      <c r="O413" s="464">
        <f t="shared" si="45"/>
        <v>4257000</v>
      </c>
      <c r="P413" s="464">
        <v>4270000</v>
      </c>
      <c r="Q413" s="470">
        <f t="shared" si="46"/>
        <v>0.10335917312661498</v>
      </c>
      <c r="R413" s="465">
        <v>25</v>
      </c>
      <c r="S413" s="464">
        <f t="shared" si="47"/>
        <v>5337500</v>
      </c>
      <c r="T413" s="464">
        <v>4370000</v>
      </c>
      <c r="U413" s="471">
        <f t="shared" si="44"/>
        <v>2.3419203747072601E-2</v>
      </c>
      <c r="V413" s="465" t="s">
        <v>613</v>
      </c>
      <c r="W413" s="465" t="str">
        <f t="shared" si="48"/>
        <v>11</v>
      </c>
      <c r="X413" s="465" t="str">
        <f t="shared" si="43"/>
        <v>219</v>
      </c>
      <c r="Y413" s="472">
        <v>900</v>
      </c>
      <c r="Z413" s="553">
        <f t="shared" si="49"/>
        <v>-0.99983138173302111</v>
      </c>
      <c r="AA413" s="473">
        <v>1600000</v>
      </c>
      <c r="AB413" s="473"/>
      <c r="AC413" s="473"/>
      <c r="AD413" s="474" t="s">
        <v>602</v>
      </c>
      <c r="AE413" s="566"/>
      <c r="AF413" s="567"/>
      <c r="AG413" s="568"/>
      <c r="AH413" s="569"/>
      <c r="AI413" s="568"/>
      <c r="AJ413" s="570"/>
      <c r="AK413" s="570"/>
      <c r="AL413" s="571"/>
      <c r="AM413" s="571"/>
      <c r="AN413" s="571"/>
      <c r="AO413" s="571"/>
      <c r="AP413" s="572"/>
    </row>
    <row r="414" spans="1:42" ht="18.75" thickBot="1" x14ac:dyDescent="0.25">
      <c r="A414" s="202"/>
      <c r="B414" s="163" t="s">
        <v>691</v>
      </c>
      <c r="C414" s="164">
        <v>21912</v>
      </c>
      <c r="D414" s="243"/>
      <c r="E414" s="272"/>
      <c r="F414" s="194"/>
      <c r="G414" s="272"/>
      <c r="H414" s="273"/>
      <c r="I414" s="272"/>
      <c r="J414" s="272"/>
      <c r="K414" s="228"/>
      <c r="L414" s="228">
        <v>6470000</v>
      </c>
      <c r="M414" s="229" t="s">
        <v>266</v>
      </c>
      <c r="N414" s="168">
        <v>20</v>
      </c>
      <c r="O414" s="264">
        <f t="shared" si="45"/>
        <v>7764000</v>
      </c>
      <c r="P414" s="246">
        <v>7770000</v>
      </c>
      <c r="Q414" s="265">
        <f t="shared" si="46"/>
        <v>0.20092735703245751</v>
      </c>
      <c r="R414" s="164">
        <v>25</v>
      </c>
      <c r="S414" s="247">
        <f t="shared" si="47"/>
        <v>9712500</v>
      </c>
      <c r="T414" s="248">
        <v>7570000</v>
      </c>
      <c r="U414" s="174">
        <f t="shared" si="44"/>
        <v>-2.5740025740025738E-2</v>
      </c>
      <c r="V414" s="243"/>
      <c r="W414" s="243" t="str">
        <f t="shared" si="48"/>
        <v>12</v>
      </c>
      <c r="X414" s="243" t="str">
        <f t="shared" si="43"/>
        <v>219</v>
      </c>
      <c r="Y414" s="218">
        <v>28000000</v>
      </c>
      <c r="Z414" s="553">
        <f t="shared" si="49"/>
        <v>1.882882882882883</v>
      </c>
      <c r="AA414" s="249">
        <v>2200000</v>
      </c>
      <c r="AB414" s="291"/>
      <c r="AC414" s="291"/>
      <c r="AD414" s="266"/>
      <c r="AE414" s="598" t="s">
        <v>734</v>
      </c>
      <c r="AF414" s="573"/>
      <c r="AG414" s="681" t="s">
        <v>827</v>
      </c>
      <c r="AH414" s="677" t="s">
        <v>740</v>
      </c>
      <c r="AI414" s="681" t="s">
        <v>763</v>
      </c>
      <c r="AJ414" s="670">
        <v>150</v>
      </c>
      <c r="AK414" s="670">
        <v>100</v>
      </c>
      <c r="AL414" s="662">
        <v>80</v>
      </c>
      <c r="AM414" s="662" t="s">
        <v>826</v>
      </c>
      <c r="AN414" s="662" t="s">
        <v>840</v>
      </c>
      <c r="AO414" s="662" t="s">
        <v>826</v>
      </c>
      <c r="AP414" s="666">
        <f ca="1">-AP414</f>
        <v>0</v>
      </c>
    </row>
    <row r="415" spans="1:42" s="375" customFormat="1" ht="18.75" hidden="1" customHeight="1" thickBot="1" x14ac:dyDescent="0.25">
      <c r="A415" s="361"/>
      <c r="B415" s="404" t="s">
        <v>462</v>
      </c>
      <c r="C415" s="363">
        <v>21913</v>
      </c>
      <c r="D415" s="363"/>
      <c r="E415" s="364"/>
      <c r="F415" s="364"/>
      <c r="G415" s="364"/>
      <c r="H415" s="364"/>
      <c r="I415" s="364"/>
      <c r="J415" s="364"/>
      <c r="K415" s="366"/>
      <c r="L415" s="366">
        <v>8970000</v>
      </c>
      <c r="M415" s="367" t="s">
        <v>266</v>
      </c>
      <c r="N415" s="368">
        <v>30</v>
      </c>
      <c r="O415" s="455">
        <f t="shared" si="45"/>
        <v>11661000</v>
      </c>
      <c r="P415" s="455">
        <v>11700000</v>
      </c>
      <c r="Q415" s="456">
        <f t="shared" si="46"/>
        <v>0.30434782608695654</v>
      </c>
      <c r="R415" s="363">
        <v>25</v>
      </c>
      <c r="S415" s="455">
        <f t="shared" si="47"/>
        <v>14625000</v>
      </c>
      <c r="T415" s="455">
        <v>12370000</v>
      </c>
      <c r="U415" s="370">
        <f t="shared" si="44"/>
        <v>5.7264957264957263E-2</v>
      </c>
      <c r="V415" s="363" t="s">
        <v>613</v>
      </c>
      <c r="W415" s="363" t="str">
        <f t="shared" si="48"/>
        <v>13</v>
      </c>
      <c r="X415" s="363" t="str">
        <f t="shared" si="43"/>
        <v>219</v>
      </c>
      <c r="Y415" s="372">
        <v>3800</v>
      </c>
      <c r="Z415" s="553">
        <f t="shared" si="49"/>
        <v>-0.99974017094017098</v>
      </c>
      <c r="AA415" s="462">
        <v>3100000</v>
      </c>
      <c r="AB415" s="463"/>
      <c r="AC415" s="463"/>
      <c r="AD415" s="458"/>
      <c r="AE415" s="548"/>
      <c r="AF415" s="542"/>
      <c r="AG415" s="682"/>
      <c r="AH415" s="678"/>
      <c r="AI415" s="682"/>
      <c r="AJ415" s="671"/>
      <c r="AK415" s="671"/>
      <c r="AL415" s="663"/>
      <c r="AM415" s="663"/>
      <c r="AN415" s="663"/>
      <c r="AO415" s="663"/>
      <c r="AP415" s="667"/>
    </row>
    <row r="416" spans="1:42" s="375" customFormat="1" ht="18.75" hidden="1" customHeight="1" thickBot="1" x14ac:dyDescent="0.25">
      <c r="A416" s="361"/>
      <c r="B416" s="404" t="s">
        <v>463</v>
      </c>
      <c r="C416" s="363">
        <v>21915</v>
      </c>
      <c r="D416" s="363"/>
      <c r="E416" s="364"/>
      <c r="F416" s="364"/>
      <c r="G416" s="364"/>
      <c r="H416" s="364"/>
      <c r="I416" s="364"/>
      <c r="J416" s="364"/>
      <c r="K416" s="366"/>
      <c r="L416" s="366">
        <v>14570000</v>
      </c>
      <c r="M416" s="367" t="s">
        <v>266</v>
      </c>
      <c r="N416" s="368">
        <v>40</v>
      </c>
      <c r="O416" s="455">
        <f t="shared" si="45"/>
        <v>20398000</v>
      </c>
      <c r="P416" s="455">
        <v>20370000</v>
      </c>
      <c r="Q416" s="456">
        <f t="shared" si="46"/>
        <v>0.39807824296499655</v>
      </c>
      <c r="R416" s="363">
        <v>25</v>
      </c>
      <c r="S416" s="455">
        <f t="shared" si="47"/>
        <v>25462500</v>
      </c>
      <c r="T416" s="455">
        <v>25470000</v>
      </c>
      <c r="U416" s="370">
        <f t="shared" si="44"/>
        <v>0.25036818851251841</v>
      </c>
      <c r="V416" s="363" t="s">
        <v>613</v>
      </c>
      <c r="W416" s="363" t="str">
        <f t="shared" si="48"/>
        <v>15</v>
      </c>
      <c r="X416" s="363" t="str">
        <f t="shared" si="43"/>
        <v>219</v>
      </c>
      <c r="Y416" s="372">
        <v>5700</v>
      </c>
      <c r="Z416" s="553">
        <f t="shared" si="49"/>
        <v>-0.99977614138438886</v>
      </c>
      <c r="AA416" s="462">
        <v>4500000</v>
      </c>
      <c r="AB416" s="463"/>
      <c r="AC416" s="463"/>
      <c r="AD416" s="458"/>
      <c r="AE416" s="548"/>
      <c r="AF416" s="542"/>
      <c r="AG416" s="682"/>
      <c r="AH416" s="678"/>
      <c r="AI416" s="682"/>
      <c r="AJ416" s="671"/>
      <c r="AK416" s="671"/>
      <c r="AL416" s="663"/>
      <c r="AM416" s="663"/>
      <c r="AN416" s="663"/>
      <c r="AO416" s="663"/>
      <c r="AP416" s="667"/>
    </row>
    <row r="417" spans="1:42" s="375" customFormat="1" ht="18.75" hidden="1" customHeight="1" thickBot="1" x14ac:dyDescent="0.25">
      <c r="A417" s="361"/>
      <c r="B417" s="404" t="s">
        <v>464</v>
      </c>
      <c r="C417" s="363">
        <v>21921</v>
      </c>
      <c r="D417" s="363"/>
      <c r="E417" s="364"/>
      <c r="F417" s="364"/>
      <c r="G417" s="364"/>
      <c r="H417" s="364"/>
      <c r="I417" s="364"/>
      <c r="J417" s="364"/>
      <c r="K417" s="366"/>
      <c r="L417" s="366">
        <v>5370000</v>
      </c>
      <c r="M417" s="367" t="s">
        <v>266</v>
      </c>
      <c r="N417" s="368">
        <v>10</v>
      </c>
      <c r="O417" s="455">
        <f t="shared" si="45"/>
        <v>5907000</v>
      </c>
      <c r="P417" s="455">
        <v>5970000</v>
      </c>
      <c r="Q417" s="456">
        <f t="shared" si="46"/>
        <v>0.11173184357541899</v>
      </c>
      <c r="R417" s="363">
        <v>25</v>
      </c>
      <c r="S417" s="455">
        <f t="shared" si="47"/>
        <v>7462500</v>
      </c>
      <c r="T417" s="455">
        <v>8070000</v>
      </c>
      <c r="U417" s="370">
        <f t="shared" si="44"/>
        <v>0.35175879396984927</v>
      </c>
      <c r="V417" s="363" t="s">
        <v>613</v>
      </c>
      <c r="W417" s="363" t="str">
        <f t="shared" si="48"/>
        <v>21</v>
      </c>
      <c r="X417" s="363" t="str">
        <f t="shared" si="43"/>
        <v>219</v>
      </c>
      <c r="Y417" s="372">
        <v>1100</v>
      </c>
      <c r="Z417" s="553">
        <f t="shared" si="49"/>
        <v>-0.99985259631490786</v>
      </c>
      <c r="AA417" s="462">
        <v>2500000</v>
      </c>
      <c r="AB417" s="463"/>
      <c r="AC417" s="463"/>
      <c r="AD417" s="458"/>
      <c r="AE417" s="548"/>
      <c r="AF417" s="542"/>
      <c r="AG417" s="682"/>
      <c r="AH417" s="678"/>
      <c r="AI417" s="682"/>
      <c r="AJ417" s="671"/>
      <c r="AK417" s="671"/>
      <c r="AL417" s="663"/>
      <c r="AM417" s="663"/>
      <c r="AN417" s="663"/>
      <c r="AO417" s="663"/>
      <c r="AP417" s="667"/>
    </row>
    <row r="418" spans="1:42" s="375" customFormat="1" ht="18.75" hidden="1" customHeight="1" thickBot="1" x14ac:dyDescent="0.25">
      <c r="A418" s="361"/>
      <c r="B418" s="404" t="s">
        <v>465</v>
      </c>
      <c r="C418" s="363">
        <v>21922</v>
      </c>
      <c r="D418" s="363"/>
      <c r="E418" s="364"/>
      <c r="F418" s="364"/>
      <c r="G418" s="364"/>
      <c r="H418" s="364"/>
      <c r="I418" s="364"/>
      <c r="J418" s="364"/>
      <c r="K418" s="366"/>
      <c r="L418" s="366">
        <v>8070000</v>
      </c>
      <c r="M418" s="367" t="s">
        <v>266</v>
      </c>
      <c r="N418" s="368">
        <v>20</v>
      </c>
      <c r="O418" s="455">
        <f t="shared" si="45"/>
        <v>9684000</v>
      </c>
      <c r="P418" s="455">
        <v>9700000</v>
      </c>
      <c r="Q418" s="456">
        <f t="shared" si="46"/>
        <v>0.20198265179677818</v>
      </c>
      <c r="R418" s="363">
        <v>25</v>
      </c>
      <c r="S418" s="455">
        <f t="shared" si="47"/>
        <v>12125000</v>
      </c>
      <c r="T418" s="455">
        <v>13070000</v>
      </c>
      <c r="U418" s="370">
        <f t="shared" si="44"/>
        <v>0.34742268041237112</v>
      </c>
      <c r="V418" s="363" t="s">
        <v>613</v>
      </c>
      <c r="W418" s="363" t="str">
        <f t="shared" si="48"/>
        <v>22</v>
      </c>
      <c r="X418" s="363" t="str">
        <f t="shared" si="43"/>
        <v>219</v>
      </c>
      <c r="Y418" s="372">
        <v>2300</v>
      </c>
      <c r="Z418" s="553">
        <f t="shared" si="49"/>
        <v>-0.99981030927835046</v>
      </c>
      <c r="AA418" s="462">
        <v>3400000</v>
      </c>
      <c r="AB418" s="463"/>
      <c r="AC418" s="463"/>
      <c r="AD418" s="458"/>
      <c r="AE418" s="548"/>
      <c r="AF418" s="542"/>
      <c r="AG418" s="682"/>
      <c r="AH418" s="678"/>
      <c r="AI418" s="682"/>
      <c r="AJ418" s="671"/>
      <c r="AK418" s="671"/>
      <c r="AL418" s="663"/>
      <c r="AM418" s="663"/>
      <c r="AN418" s="663"/>
      <c r="AO418" s="663"/>
      <c r="AP418" s="667"/>
    </row>
    <row r="419" spans="1:42" s="375" customFormat="1" ht="18.75" hidden="1" customHeight="1" thickBot="1" x14ac:dyDescent="0.25">
      <c r="A419" s="361"/>
      <c r="B419" s="404" t="s">
        <v>466</v>
      </c>
      <c r="C419" s="363">
        <v>21923</v>
      </c>
      <c r="D419" s="363"/>
      <c r="E419" s="364"/>
      <c r="F419" s="364"/>
      <c r="G419" s="364"/>
      <c r="H419" s="364"/>
      <c r="I419" s="364"/>
      <c r="J419" s="364"/>
      <c r="K419" s="366"/>
      <c r="L419" s="366">
        <v>10170000</v>
      </c>
      <c r="M419" s="367" t="s">
        <v>266</v>
      </c>
      <c r="N419" s="368">
        <v>30</v>
      </c>
      <c r="O419" s="455">
        <f t="shared" si="45"/>
        <v>13221000</v>
      </c>
      <c r="P419" s="455">
        <v>13270000</v>
      </c>
      <c r="Q419" s="456">
        <f t="shared" si="46"/>
        <v>0.30481809242871188</v>
      </c>
      <c r="R419" s="363">
        <v>25</v>
      </c>
      <c r="S419" s="455">
        <f t="shared" si="47"/>
        <v>16587500</v>
      </c>
      <c r="T419" s="455">
        <v>17970000</v>
      </c>
      <c r="U419" s="370">
        <f t="shared" si="44"/>
        <v>0.35418236623963828</v>
      </c>
      <c r="V419" s="363" t="s">
        <v>613</v>
      </c>
      <c r="W419" s="363" t="str">
        <f t="shared" si="48"/>
        <v>23</v>
      </c>
      <c r="X419" s="363" t="str">
        <f t="shared" si="43"/>
        <v>219</v>
      </c>
      <c r="Y419" s="372">
        <v>3700</v>
      </c>
      <c r="Z419" s="553">
        <f t="shared" si="49"/>
        <v>-0.99977694046721932</v>
      </c>
      <c r="AA419" s="462">
        <v>4900000</v>
      </c>
      <c r="AB419" s="463"/>
      <c r="AC419" s="463"/>
      <c r="AD419" s="458"/>
      <c r="AE419" s="548"/>
      <c r="AF419" s="542"/>
      <c r="AG419" s="682"/>
      <c r="AH419" s="678"/>
      <c r="AI419" s="682"/>
      <c r="AJ419" s="671"/>
      <c r="AK419" s="671"/>
      <c r="AL419" s="663"/>
      <c r="AM419" s="663"/>
      <c r="AN419" s="663"/>
      <c r="AO419" s="663"/>
      <c r="AP419" s="667"/>
    </row>
    <row r="420" spans="1:42" s="375" customFormat="1" ht="18.75" hidden="1" customHeight="1" thickBot="1" x14ac:dyDescent="0.25">
      <c r="A420" s="361"/>
      <c r="B420" s="404" t="s">
        <v>467</v>
      </c>
      <c r="C420" s="363">
        <v>21925</v>
      </c>
      <c r="D420" s="363"/>
      <c r="E420" s="364"/>
      <c r="F420" s="364"/>
      <c r="G420" s="364"/>
      <c r="H420" s="364"/>
      <c r="I420" s="364"/>
      <c r="J420" s="364"/>
      <c r="K420" s="366"/>
      <c r="L420" s="366">
        <v>15070000</v>
      </c>
      <c r="M420" s="367" t="s">
        <v>266</v>
      </c>
      <c r="N420" s="368">
        <v>40</v>
      </c>
      <c r="O420" s="455">
        <f t="shared" si="45"/>
        <v>21098000</v>
      </c>
      <c r="P420" s="455">
        <v>21070000</v>
      </c>
      <c r="Q420" s="456">
        <f t="shared" si="46"/>
        <v>0.39814200398142002</v>
      </c>
      <c r="R420" s="363">
        <v>25</v>
      </c>
      <c r="S420" s="455">
        <f t="shared" si="47"/>
        <v>26337500</v>
      </c>
      <c r="T420" s="455">
        <v>28470000</v>
      </c>
      <c r="U420" s="370">
        <f t="shared" si="44"/>
        <v>0.35121025154247748</v>
      </c>
      <c r="V420" s="363" t="s">
        <v>613</v>
      </c>
      <c r="W420" s="363" t="str">
        <f t="shared" si="48"/>
        <v>25</v>
      </c>
      <c r="X420" s="363" t="str">
        <f t="shared" si="43"/>
        <v>219</v>
      </c>
      <c r="Y420" s="372">
        <v>5900</v>
      </c>
      <c r="Z420" s="553">
        <f t="shared" si="49"/>
        <v>-0.99977598481252972</v>
      </c>
      <c r="AA420" s="462">
        <v>5600000</v>
      </c>
      <c r="AB420" s="463"/>
      <c r="AC420" s="463"/>
      <c r="AD420" s="458"/>
      <c r="AE420" s="548"/>
      <c r="AF420" s="542"/>
      <c r="AG420" s="682"/>
      <c r="AH420" s="678"/>
      <c r="AI420" s="682"/>
      <c r="AJ420" s="671"/>
      <c r="AK420" s="671"/>
      <c r="AL420" s="663"/>
      <c r="AM420" s="663"/>
      <c r="AN420" s="663"/>
      <c r="AO420" s="663"/>
      <c r="AP420" s="667"/>
    </row>
    <row r="421" spans="1:42" s="375" customFormat="1" ht="18.75" hidden="1" customHeight="1" thickBot="1" x14ac:dyDescent="0.25">
      <c r="A421" s="361"/>
      <c r="B421" s="404" t="s">
        <v>468</v>
      </c>
      <c r="C421" s="363">
        <v>21931</v>
      </c>
      <c r="D421" s="363"/>
      <c r="E421" s="364"/>
      <c r="F421" s="364"/>
      <c r="G421" s="364"/>
      <c r="H421" s="364"/>
      <c r="I421" s="364"/>
      <c r="J421" s="364"/>
      <c r="K421" s="366"/>
      <c r="L421" s="366">
        <v>5870000</v>
      </c>
      <c r="M421" s="367" t="s">
        <v>266</v>
      </c>
      <c r="N421" s="368">
        <v>10</v>
      </c>
      <c r="O421" s="455">
        <f t="shared" si="45"/>
        <v>6457000</v>
      </c>
      <c r="P421" s="455">
        <v>6470000</v>
      </c>
      <c r="Q421" s="456">
        <f t="shared" si="46"/>
        <v>0.10221465076660988</v>
      </c>
      <c r="R421" s="363">
        <v>25</v>
      </c>
      <c r="S421" s="455">
        <f t="shared" si="47"/>
        <v>8087500</v>
      </c>
      <c r="T421" s="455">
        <v>8770000</v>
      </c>
      <c r="U421" s="370">
        <f t="shared" si="44"/>
        <v>0.3554868624420402</v>
      </c>
      <c r="V421" s="363" t="s">
        <v>613</v>
      </c>
      <c r="W421" s="363" t="str">
        <f t="shared" ref="W421:W452" si="50">RIGHT(C421:C421,2)</f>
        <v>31</v>
      </c>
      <c r="X421" s="363" t="str">
        <f t="shared" si="43"/>
        <v>219</v>
      </c>
      <c r="Y421" s="372">
        <v>1100</v>
      </c>
      <c r="Z421" s="553">
        <f t="shared" si="49"/>
        <v>-0.99986398763523954</v>
      </c>
      <c r="AA421" s="462">
        <v>2800000</v>
      </c>
      <c r="AB421" s="463"/>
      <c r="AC421" s="463"/>
      <c r="AD421" s="458"/>
      <c r="AE421" s="548"/>
      <c r="AF421" s="542"/>
      <c r="AG421" s="682"/>
      <c r="AH421" s="678"/>
      <c r="AI421" s="682"/>
      <c r="AJ421" s="671"/>
      <c r="AK421" s="671"/>
      <c r="AL421" s="663"/>
      <c r="AM421" s="663"/>
      <c r="AN421" s="663"/>
      <c r="AO421" s="663"/>
      <c r="AP421" s="667"/>
    </row>
    <row r="422" spans="1:42" s="375" customFormat="1" ht="18.75" hidden="1" customHeight="1" thickBot="1" x14ac:dyDescent="0.25">
      <c r="A422" s="361"/>
      <c r="B422" s="404" t="s">
        <v>469</v>
      </c>
      <c r="C422" s="363">
        <v>21932</v>
      </c>
      <c r="D422" s="363"/>
      <c r="E422" s="364"/>
      <c r="F422" s="364"/>
      <c r="G422" s="364"/>
      <c r="H422" s="364"/>
      <c r="I422" s="364"/>
      <c r="J422" s="364"/>
      <c r="K422" s="366"/>
      <c r="L422" s="366">
        <v>8270000</v>
      </c>
      <c r="M422" s="367" t="s">
        <v>266</v>
      </c>
      <c r="N422" s="368">
        <v>20</v>
      </c>
      <c r="O422" s="455">
        <f t="shared" si="45"/>
        <v>9924000</v>
      </c>
      <c r="P422" s="455">
        <v>9970000</v>
      </c>
      <c r="Q422" s="456">
        <f t="shared" si="46"/>
        <v>0.20556227327690446</v>
      </c>
      <c r="R422" s="363">
        <v>25</v>
      </c>
      <c r="S422" s="455">
        <f t="shared" si="47"/>
        <v>12462500</v>
      </c>
      <c r="T422" s="455">
        <v>12570000</v>
      </c>
      <c r="U422" s="370">
        <f t="shared" si="44"/>
        <v>0.26078234704112335</v>
      </c>
      <c r="V422" s="363" t="s">
        <v>613</v>
      </c>
      <c r="W422" s="363" t="str">
        <f t="shared" si="50"/>
        <v>32</v>
      </c>
      <c r="X422" s="363" t="str">
        <f t="shared" si="43"/>
        <v>219</v>
      </c>
      <c r="Y422" s="372">
        <v>2300</v>
      </c>
      <c r="Z422" s="553">
        <f t="shared" si="49"/>
        <v>-0.99981544633901709</v>
      </c>
      <c r="AA422" s="462">
        <v>4050000</v>
      </c>
      <c r="AB422" s="463"/>
      <c r="AC422" s="463"/>
      <c r="AD422" s="458"/>
      <c r="AE422" s="548"/>
      <c r="AF422" s="542"/>
      <c r="AG422" s="682"/>
      <c r="AH422" s="678"/>
      <c r="AI422" s="682"/>
      <c r="AJ422" s="671"/>
      <c r="AK422" s="671"/>
      <c r="AL422" s="663"/>
      <c r="AM422" s="663"/>
      <c r="AN422" s="663"/>
      <c r="AO422" s="663"/>
      <c r="AP422" s="667"/>
    </row>
    <row r="423" spans="1:42" ht="18.75" thickBot="1" x14ac:dyDescent="0.25">
      <c r="A423" s="202"/>
      <c r="B423" s="175" t="s">
        <v>692</v>
      </c>
      <c r="C423" s="119">
        <v>21933</v>
      </c>
      <c r="D423" s="236"/>
      <c r="E423" s="263"/>
      <c r="F423" s="126"/>
      <c r="G423" s="263"/>
      <c r="H423" s="269"/>
      <c r="I423" s="263"/>
      <c r="J423" s="263"/>
      <c r="K423" s="224"/>
      <c r="L423" s="224">
        <v>10470000</v>
      </c>
      <c r="M423" s="225" t="s">
        <v>266</v>
      </c>
      <c r="N423" s="60">
        <v>30</v>
      </c>
      <c r="O423" s="261">
        <f t="shared" si="45"/>
        <v>13611000</v>
      </c>
      <c r="P423" s="239">
        <v>13670000</v>
      </c>
      <c r="Q423" s="262">
        <f t="shared" si="46"/>
        <v>0.30563514804202485</v>
      </c>
      <c r="R423" s="119">
        <v>25</v>
      </c>
      <c r="S423" s="240">
        <f t="shared" si="47"/>
        <v>17087500</v>
      </c>
      <c r="T423" s="241">
        <v>17170000</v>
      </c>
      <c r="U423" s="137">
        <f t="shared" si="44"/>
        <v>0.25603511338697876</v>
      </c>
      <c r="V423" s="236"/>
      <c r="W423" s="236" t="str">
        <f t="shared" si="50"/>
        <v>33</v>
      </c>
      <c r="X423" s="236" t="str">
        <f t="shared" si="43"/>
        <v>219</v>
      </c>
      <c r="Y423" s="144">
        <v>50000000</v>
      </c>
      <c r="Z423" s="553">
        <f t="shared" si="49"/>
        <v>1.9261155815654718</v>
      </c>
      <c r="AA423" s="242">
        <v>5100000</v>
      </c>
      <c r="AB423" s="292"/>
      <c r="AC423" s="292"/>
      <c r="AD423" s="506"/>
      <c r="AE423" s="548" t="s">
        <v>775</v>
      </c>
      <c r="AF423" s="542"/>
      <c r="AG423" s="682"/>
      <c r="AH423" s="678"/>
      <c r="AI423" s="682"/>
      <c r="AJ423" s="671"/>
      <c r="AK423" s="671"/>
      <c r="AL423" s="663"/>
      <c r="AM423" s="663"/>
      <c r="AN423" s="663"/>
      <c r="AO423" s="663"/>
      <c r="AP423" s="667"/>
    </row>
    <row r="424" spans="1:42" s="375" customFormat="1" ht="18.75" hidden="1" customHeight="1" thickBot="1" x14ac:dyDescent="0.25">
      <c r="A424" s="361"/>
      <c r="B424" s="404" t="s">
        <v>471</v>
      </c>
      <c r="C424" s="363">
        <v>21935</v>
      </c>
      <c r="D424" s="363"/>
      <c r="E424" s="364"/>
      <c r="F424" s="364"/>
      <c r="G424" s="364"/>
      <c r="H424" s="364"/>
      <c r="I424" s="364"/>
      <c r="J424" s="364"/>
      <c r="K424" s="366"/>
      <c r="L424" s="366">
        <v>15670000</v>
      </c>
      <c r="M424" s="367" t="s">
        <v>266</v>
      </c>
      <c r="N424" s="368">
        <v>40</v>
      </c>
      <c r="O424" s="455">
        <f t="shared" si="45"/>
        <v>21938000</v>
      </c>
      <c r="P424" s="455">
        <v>21970000</v>
      </c>
      <c r="Q424" s="456">
        <f t="shared" si="46"/>
        <v>0.40204211869814932</v>
      </c>
      <c r="R424" s="363">
        <v>25</v>
      </c>
      <c r="S424" s="455">
        <f t="shared" si="47"/>
        <v>27462500</v>
      </c>
      <c r="T424" s="455">
        <v>29670000</v>
      </c>
      <c r="U424" s="370">
        <f t="shared" si="44"/>
        <v>0.35047792444242148</v>
      </c>
      <c r="V424" s="363" t="s">
        <v>613</v>
      </c>
      <c r="W424" s="363" t="str">
        <f t="shared" si="50"/>
        <v>35</v>
      </c>
      <c r="X424" s="363" t="str">
        <f t="shared" ref="X424:X477" si="51">LEFT(C424,3)</f>
        <v>219</v>
      </c>
      <c r="Y424" s="372">
        <v>5900</v>
      </c>
      <c r="Z424" s="553">
        <f t="shared" si="49"/>
        <v>-0.99978516158397812</v>
      </c>
      <c r="AA424" s="462">
        <v>6000000</v>
      </c>
      <c r="AB424" s="463"/>
      <c r="AC424" s="463"/>
      <c r="AD424" s="458"/>
      <c r="AE424" s="548"/>
      <c r="AF424" s="542"/>
      <c r="AG424" s="682"/>
      <c r="AH424" s="678"/>
      <c r="AI424" s="682"/>
      <c r="AJ424" s="671"/>
      <c r="AK424" s="671"/>
      <c r="AL424" s="663"/>
      <c r="AM424" s="663"/>
      <c r="AN424" s="663"/>
      <c r="AO424" s="663"/>
      <c r="AP424" s="667"/>
    </row>
    <row r="425" spans="1:42" ht="18.75" thickBot="1" x14ac:dyDescent="0.25">
      <c r="A425" s="202"/>
      <c r="B425" s="175" t="s">
        <v>693</v>
      </c>
      <c r="C425" s="119">
        <v>21941</v>
      </c>
      <c r="D425" s="236"/>
      <c r="E425" s="263"/>
      <c r="F425" s="126"/>
      <c r="G425" s="263"/>
      <c r="H425" s="269"/>
      <c r="I425" s="263"/>
      <c r="J425" s="263"/>
      <c r="K425" s="224"/>
      <c r="L425" s="224">
        <v>13270000</v>
      </c>
      <c r="M425" s="225" t="s">
        <v>266</v>
      </c>
      <c r="N425" s="60">
        <v>40</v>
      </c>
      <c r="O425" s="261">
        <f t="shared" si="45"/>
        <v>18578000</v>
      </c>
      <c r="P425" s="239">
        <v>18570000</v>
      </c>
      <c r="Q425" s="262">
        <f t="shared" si="46"/>
        <v>0.39939713639788998</v>
      </c>
      <c r="R425" s="119">
        <v>25</v>
      </c>
      <c r="S425" s="240">
        <f t="shared" si="47"/>
        <v>23212500</v>
      </c>
      <c r="T425" s="241">
        <v>24670000</v>
      </c>
      <c r="U425" s="137">
        <f t="shared" ref="U425:U473" si="52">(T425-P425)/P425</f>
        <v>0.32848680667743674</v>
      </c>
      <c r="V425" s="236"/>
      <c r="W425" s="236" t="str">
        <f t="shared" si="50"/>
        <v>41</v>
      </c>
      <c r="X425" s="236" t="str">
        <f t="shared" si="51"/>
        <v>219</v>
      </c>
      <c r="Y425" s="144">
        <v>70000000</v>
      </c>
      <c r="Z425" s="553">
        <f t="shared" si="49"/>
        <v>2.0156165858912223</v>
      </c>
      <c r="AA425" s="242">
        <v>7100000</v>
      </c>
      <c r="AB425" s="292"/>
      <c r="AC425" s="292">
        <v>300</v>
      </c>
      <c r="AD425" s="506"/>
      <c r="AE425" s="548" t="s">
        <v>817</v>
      </c>
      <c r="AF425" s="542"/>
      <c r="AG425" s="682"/>
      <c r="AH425" s="678"/>
      <c r="AI425" s="682"/>
      <c r="AJ425" s="671"/>
      <c r="AK425" s="671"/>
      <c r="AL425" s="663"/>
      <c r="AM425" s="663"/>
      <c r="AN425" s="663"/>
      <c r="AO425" s="663"/>
      <c r="AP425" s="667"/>
    </row>
    <row r="426" spans="1:42" ht="18.75" thickBot="1" x14ac:dyDescent="0.25">
      <c r="A426" s="202"/>
      <c r="B426" s="180" t="s">
        <v>694</v>
      </c>
      <c r="C426" s="181">
        <v>21944</v>
      </c>
      <c r="D426" s="274"/>
      <c r="E426" s="196"/>
      <c r="F426" s="196"/>
      <c r="G426" s="196"/>
      <c r="H426" s="196"/>
      <c r="I426" s="196"/>
      <c r="J426" s="196"/>
      <c r="K426" s="230"/>
      <c r="L426" s="230">
        <v>24870000</v>
      </c>
      <c r="M426" s="231" t="s">
        <v>266</v>
      </c>
      <c r="N426" s="184">
        <v>25</v>
      </c>
      <c r="O426" s="267">
        <f t="shared" si="45"/>
        <v>31087500</v>
      </c>
      <c r="P426" s="253">
        <v>30870000</v>
      </c>
      <c r="Q426" s="268">
        <f t="shared" si="46"/>
        <v>0.24125452352231605</v>
      </c>
      <c r="R426" s="181">
        <v>25</v>
      </c>
      <c r="S426" s="254">
        <f t="shared" si="47"/>
        <v>38587500</v>
      </c>
      <c r="T426" s="255">
        <v>41670000</v>
      </c>
      <c r="U426" s="190">
        <f t="shared" si="52"/>
        <v>0.3498542274052478</v>
      </c>
      <c r="V426" s="256"/>
      <c r="W426" s="256" t="str">
        <f t="shared" si="50"/>
        <v>44</v>
      </c>
      <c r="X426" s="256" t="str">
        <f t="shared" si="51"/>
        <v>219</v>
      </c>
      <c r="Y426" s="347">
        <v>100000000</v>
      </c>
      <c r="Z426" s="553">
        <f t="shared" si="49"/>
        <v>1.5915127955944282</v>
      </c>
      <c r="AA426" s="257">
        <v>10100000</v>
      </c>
      <c r="AB426" s="293"/>
      <c r="AC426" s="293">
        <v>400</v>
      </c>
      <c r="AD426" s="507"/>
      <c r="AE426" s="548" t="s">
        <v>817</v>
      </c>
      <c r="AF426" s="542"/>
      <c r="AG426" s="683"/>
      <c r="AH426" s="679"/>
      <c r="AI426" s="683"/>
      <c r="AJ426" s="672"/>
      <c r="AK426" s="672"/>
      <c r="AL426" s="664"/>
      <c r="AM426" s="664"/>
      <c r="AN426" s="664"/>
      <c r="AO426" s="664"/>
      <c r="AP426" s="669"/>
    </row>
    <row r="427" spans="1:42" s="375" customFormat="1" ht="36.75" hidden="1" thickBot="1" x14ac:dyDescent="0.25">
      <c r="A427" s="361"/>
      <c r="B427" s="465" t="s">
        <v>474</v>
      </c>
      <c r="C427" s="465">
        <v>22011</v>
      </c>
      <c r="D427" s="465"/>
      <c r="E427" s="466"/>
      <c r="F427" s="466"/>
      <c r="G427" s="466"/>
      <c r="H427" s="466"/>
      <c r="I427" s="466"/>
      <c r="J427" s="466"/>
      <c r="K427" s="467"/>
      <c r="L427" s="467">
        <v>3870000</v>
      </c>
      <c r="M427" s="468" t="s">
        <v>266</v>
      </c>
      <c r="N427" s="469">
        <v>10</v>
      </c>
      <c r="O427" s="464">
        <f t="shared" si="45"/>
        <v>4257000</v>
      </c>
      <c r="P427" s="464">
        <v>4270000</v>
      </c>
      <c r="Q427" s="470">
        <f t="shared" si="46"/>
        <v>0.10335917312661498</v>
      </c>
      <c r="R427" s="465">
        <v>25</v>
      </c>
      <c r="S427" s="464">
        <f t="shared" si="47"/>
        <v>5337500</v>
      </c>
      <c r="T427" s="464">
        <v>5370000</v>
      </c>
      <c r="U427" s="471">
        <f t="shared" si="52"/>
        <v>0.2576112412177986</v>
      </c>
      <c r="V427" s="465" t="s">
        <v>613</v>
      </c>
      <c r="W427" s="465" t="str">
        <f t="shared" si="50"/>
        <v>11</v>
      </c>
      <c r="X427" s="465" t="str">
        <f t="shared" si="51"/>
        <v>220</v>
      </c>
      <c r="Y427" s="472">
        <v>900</v>
      </c>
      <c r="Z427" s="553">
        <f t="shared" si="49"/>
        <v>-0.99983138173302111</v>
      </c>
      <c r="AA427" s="473" t="s">
        <v>610</v>
      </c>
      <c r="AB427" s="473"/>
      <c r="AC427" s="473"/>
      <c r="AD427" s="498" t="s">
        <v>603</v>
      </c>
      <c r="AE427" s="566"/>
      <c r="AF427" s="567"/>
      <c r="AG427" s="568"/>
      <c r="AH427" s="569"/>
      <c r="AI427" s="568"/>
      <c r="AJ427" s="570"/>
      <c r="AK427" s="570"/>
      <c r="AL427" s="571"/>
      <c r="AM427" s="571"/>
      <c r="AN427" s="571"/>
      <c r="AO427" s="571"/>
      <c r="AP427" s="572"/>
    </row>
    <row r="428" spans="1:42" ht="18.75" thickBot="1" x14ac:dyDescent="0.25">
      <c r="A428" s="202"/>
      <c r="B428" s="163" t="s">
        <v>695</v>
      </c>
      <c r="C428" s="164">
        <v>22012</v>
      </c>
      <c r="D428" s="243"/>
      <c r="E428" s="272"/>
      <c r="F428" s="194"/>
      <c r="G428" s="272"/>
      <c r="H428" s="273"/>
      <c r="I428" s="272"/>
      <c r="J428" s="272"/>
      <c r="K428" s="228"/>
      <c r="L428" s="228">
        <v>6470000</v>
      </c>
      <c r="M428" s="229" t="s">
        <v>266</v>
      </c>
      <c r="N428" s="168">
        <v>20</v>
      </c>
      <c r="O428" s="264">
        <f t="shared" ref="O428:O468" si="53">L428+(L428*N428/100)</f>
        <v>7764000</v>
      </c>
      <c r="P428" s="246">
        <v>7770000</v>
      </c>
      <c r="Q428" s="265">
        <f t="shared" ref="Q428:Q468" si="54">(P428-L428)/L428</f>
        <v>0.20092735703245751</v>
      </c>
      <c r="R428" s="164">
        <v>25</v>
      </c>
      <c r="S428" s="247">
        <f t="shared" si="47"/>
        <v>9712500</v>
      </c>
      <c r="T428" s="248">
        <v>9770000</v>
      </c>
      <c r="U428" s="174">
        <f t="shared" si="52"/>
        <v>0.2574002574002574</v>
      </c>
      <c r="V428" s="243"/>
      <c r="W428" s="243" t="str">
        <f t="shared" si="50"/>
        <v>12</v>
      </c>
      <c r="X428" s="243" t="str">
        <f t="shared" si="51"/>
        <v>220</v>
      </c>
      <c r="Y428" s="218">
        <v>19000000</v>
      </c>
      <c r="Z428" s="553">
        <f t="shared" si="49"/>
        <v>0.95624195624195629</v>
      </c>
      <c r="AA428" s="249">
        <v>1680000</v>
      </c>
      <c r="AB428" s="291"/>
      <c r="AC428" s="291"/>
      <c r="AD428" s="266"/>
      <c r="AE428" s="598" t="s">
        <v>734</v>
      </c>
      <c r="AF428" s="573"/>
      <c r="AG428" s="681" t="s">
        <v>827</v>
      </c>
      <c r="AH428" s="677" t="s">
        <v>805</v>
      </c>
      <c r="AI428" s="681" t="s">
        <v>774</v>
      </c>
      <c r="AJ428" s="670">
        <v>80</v>
      </c>
      <c r="AK428" s="670" t="s">
        <v>826</v>
      </c>
      <c r="AL428" s="662">
        <v>50</v>
      </c>
      <c r="AM428" s="662" t="s">
        <v>846</v>
      </c>
      <c r="AN428" s="662" t="s">
        <v>826</v>
      </c>
      <c r="AO428" s="662">
        <v>100</v>
      </c>
      <c r="AP428" s="575" t="s">
        <v>846</v>
      </c>
    </row>
    <row r="429" spans="1:42" s="375" customFormat="1" ht="18.75" hidden="1" customHeight="1" thickBot="1" x14ac:dyDescent="0.25">
      <c r="A429" s="361"/>
      <c r="B429" s="404" t="s">
        <v>476</v>
      </c>
      <c r="C429" s="363">
        <v>22013</v>
      </c>
      <c r="D429" s="363"/>
      <c r="E429" s="364"/>
      <c r="F429" s="364"/>
      <c r="G429" s="364"/>
      <c r="H429" s="364"/>
      <c r="I429" s="364"/>
      <c r="J429" s="364"/>
      <c r="K429" s="366"/>
      <c r="L429" s="366">
        <v>8970000</v>
      </c>
      <c r="M429" s="367" t="s">
        <v>266</v>
      </c>
      <c r="N429" s="368">
        <v>30</v>
      </c>
      <c r="O429" s="455">
        <f t="shared" si="53"/>
        <v>11661000</v>
      </c>
      <c r="P429" s="455">
        <v>11700000</v>
      </c>
      <c r="Q429" s="456">
        <f t="shared" si="54"/>
        <v>0.30434782608695654</v>
      </c>
      <c r="R429" s="363">
        <v>25</v>
      </c>
      <c r="S429" s="455">
        <f t="shared" si="47"/>
        <v>14625000</v>
      </c>
      <c r="T429" s="455">
        <v>14670000</v>
      </c>
      <c r="U429" s="370">
        <f t="shared" si="52"/>
        <v>0.25384615384615383</v>
      </c>
      <c r="V429" s="363" t="s">
        <v>613</v>
      </c>
      <c r="W429" s="363" t="str">
        <f t="shared" si="50"/>
        <v>13</v>
      </c>
      <c r="X429" s="363" t="str">
        <f t="shared" si="51"/>
        <v>220</v>
      </c>
      <c r="Y429" s="372">
        <v>3800</v>
      </c>
      <c r="Z429" s="553">
        <f t="shared" si="49"/>
        <v>-0.99974017094017098</v>
      </c>
      <c r="AA429" s="462">
        <v>2500000</v>
      </c>
      <c r="AB429" s="463"/>
      <c r="AC429" s="463"/>
      <c r="AD429" s="458"/>
      <c r="AE429" s="548"/>
      <c r="AF429" s="542"/>
      <c r="AG429" s="682"/>
      <c r="AH429" s="678"/>
      <c r="AI429" s="682"/>
      <c r="AJ429" s="671"/>
      <c r="AK429" s="671"/>
      <c r="AL429" s="663"/>
      <c r="AM429" s="663"/>
      <c r="AN429" s="663"/>
      <c r="AO429" s="663"/>
      <c r="AP429" s="560"/>
    </row>
    <row r="430" spans="1:42" s="375" customFormat="1" ht="18.75" hidden="1" customHeight="1" thickBot="1" x14ac:dyDescent="0.25">
      <c r="A430" s="361"/>
      <c r="B430" s="404" t="s">
        <v>477</v>
      </c>
      <c r="C430" s="363">
        <v>22015</v>
      </c>
      <c r="D430" s="363"/>
      <c r="E430" s="364"/>
      <c r="F430" s="364"/>
      <c r="G430" s="364"/>
      <c r="H430" s="364"/>
      <c r="I430" s="364"/>
      <c r="J430" s="364"/>
      <c r="K430" s="366"/>
      <c r="L430" s="366">
        <v>14570000</v>
      </c>
      <c r="M430" s="367" t="s">
        <v>266</v>
      </c>
      <c r="N430" s="368">
        <v>40</v>
      </c>
      <c r="O430" s="455">
        <f t="shared" si="53"/>
        <v>20398000</v>
      </c>
      <c r="P430" s="455">
        <v>20370000</v>
      </c>
      <c r="Q430" s="456">
        <f t="shared" si="54"/>
        <v>0.39807824296499655</v>
      </c>
      <c r="R430" s="363">
        <v>25</v>
      </c>
      <c r="S430" s="455">
        <f t="shared" si="47"/>
        <v>25462500</v>
      </c>
      <c r="T430" s="455">
        <v>25470000</v>
      </c>
      <c r="U430" s="370">
        <f t="shared" si="52"/>
        <v>0.25036818851251841</v>
      </c>
      <c r="V430" s="363" t="s">
        <v>613</v>
      </c>
      <c r="W430" s="363" t="str">
        <f t="shared" si="50"/>
        <v>15</v>
      </c>
      <c r="X430" s="363" t="str">
        <f t="shared" si="51"/>
        <v>220</v>
      </c>
      <c r="Y430" s="372">
        <v>5700</v>
      </c>
      <c r="Z430" s="553">
        <f t="shared" si="49"/>
        <v>-0.99977614138438886</v>
      </c>
      <c r="AA430" s="462">
        <v>3700000</v>
      </c>
      <c r="AB430" s="463"/>
      <c r="AC430" s="463"/>
      <c r="AD430" s="458"/>
      <c r="AE430" s="548"/>
      <c r="AF430" s="542"/>
      <c r="AG430" s="682"/>
      <c r="AH430" s="678"/>
      <c r="AI430" s="682"/>
      <c r="AJ430" s="671"/>
      <c r="AK430" s="671"/>
      <c r="AL430" s="663"/>
      <c r="AM430" s="663"/>
      <c r="AN430" s="663"/>
      <c r="AO430" s="663"/>
      <c r="AP430" s="560"/>
    </row>
    <row r="431" spans="1:42" s="375" customFormat="1" ht="18.75" hidden="1" customHeight="1" thickBot="1" x14ac:dyDescent="0.25">
      <c r="A431" s="361"/>
      <c r="B431" s="454" t="s">
        <v>478</v>
      </c>
      <c r="C431" s="431">
        <v>22021</v>
      </c>
      <c r="D431" s="363"/>
      <c r="E431" s="364"/>
      <c r="F431" s="364"/>
      <c r="G431" s="364"/>
      <c r="H431" s="364"/>
      <c r="I431" s="364"/>
      <c r="J431" s="364"/>
      <c r="K431" s="366"/>
      <c r="L431" s="366">
        <v>5370000</v>
      </c>
      <c r="M431" s="367" t="s">
        <v>266</v>
      </c>
      <c r="N431" s="368">
        <v>10</v>
      </c>
      <c r="O431" s="455">
        <f t="shared" si="53"/>
        <v>5907000</v>
      </c>
      <c r="P431" s="455">
        <v>5970000</v>
      </c>
      <c r="Q431" s="456">
        <f t="shared" si="54"/>
        <v>0.11173184357541899</v>
      </c>
      <c r="R431" s="363">
        <v>25</v>
      </c>
      <c r="S431" s="455">
        <f t="shared" si="47"/>
        <v>7462500</v>
      </c>
      <c r="T431" s="455">
        <v>8070000</v>
      </c>
      <c r="U431" s="370">
        <f t="shared" si="52"/>
        <v>0.35175879396984927</v>
      </c>
      <c r="V431" s="363" t="s">
        <v>613</v>
      </c>
      <c r="W431" s="363" t="str">
        <f t="shared" si="50"/>
        <v>21</v>
      </c>
      <c r="X431" s="363" t="str">
        <f t="shared" si="51"/>
        <v>220</v>
      </c>
      <c r="Y431" s="372">
        <v>1100</v>
      </c>
      <c r="Z431" s="553">
        <f t="shared" si="49"/>
        <v>-0.99985259631490786</v>
      </c>
      <c r="AA431" s="462">
        <v>1500000</v>
      </c>
      <c r="AB431" s="463"/>
      <c r="AC431" s="463"/>
      <c r="AD431" s="458"/>
      <c r="AE431" s="548"/>
      <c r="AF431" s="542"/>
      <c r="AG431" s="682"/>
      <c r="AH431" s="678"/>
      <c r="AI431" s="682"/>
      <c r="AJ431" s="671"/>
      <c r="AK431" s="671"/>
      <c r="AL431" s="663"/>
      <c r="AM431" s="663"/>
      <c r="AN431" s="663"/>
      <c r="AO431" s="663"/>
      <c r="AP431" s="560"/>
    </row>
    <row r="432" spans="1:42" s="375" customFormat="1" ht="18.75" hidden="1" customHeight="1" thickBot="1" x14ac:dyDescent="0.25">
      <c r="A432" s="361"/>
      <c r="B432" s="454" t="s">
        <v>479</v>
      </c>
      <c r="C432" s="431">
        <v>22022</v>
      </c>
      <c r="D432" s="363"/>
      <c r="E432" s="364"/>
      <c r="F432" s="364"/>
      <c r="G432" s="364"/>
      <c r="H432" s="364"/>
      <c r="I432" s="364"/>
      <c r="J432" s="364"/>
      <c r="K432" s="366"/>
      <c r="L432" s="366">
        <v>8070000</v>
      </c>
      <c r="M432" s="367" t="s">
        <v>266</v>
      </c>
      <c r="N432" s="368">
        <v>20</v>
      </c>
      <c r="O432" s="455">
        <f t="shared" si="53"/>
        <v>9684000</v>
      </c>
      <c r="P432" s="455">
        <v>9700000</v>
      </c>
      <c r="Q432" s="456">
        <f t="shared" si="54"/>
        <v>0.20198265179677818</v>
      </c>
      <c r="R432" s="363">
        <v>25</v>
      </c>
      <c r="S432" s="455">
        <f t="shared" si="47"/>
        <v>12125000</v>
      </c>
      <c r="T432" s="455">
        <v>13070000</v>
      </c>
      <c r="U432" s="370">
        <f t="shared" si="52"/>
        <v>0.34742268041237112</v>
      </c>
      <c r="V432" s="363" t="s">
        <v>613</v>
      </c>
      <c r="W432" s="363" t="str">
        <f t="shared" si="50"/>
        <v>22</v>
      </c>
      <c r="X432" s="363" t="str">
        <f t="shared" si="51"/>
        <v>220</v>
      </c>
      <c r="Y432" s="372">
        <v>2300</v>
      </c>
      <c r="Z432" s="553">
        <f t="shared" si="49"/>
        <v>-0.99981030927835046</v>
      </c>
      <c r="AA432" s="462">
        <v>2900000</v>
      </c>
      <c r="AB432" s="463"/>
      <c r="AC432" s="463"/>
      <c r="AD432" s="458"/>
      <c r="AE432" s="548"/>
      <c r="AF432" s="542"/>
      <c r="AG432" s="682"/>
      <c r="AH432" s="678"/>
      <c r="AI432" s="682"/>
      <c r="AJ432" s="671"/>
      <c r="AK432" s="671"/>
      <c r="AL432" s="663"/>
      <c r="AM432" s="663"/>
      <c r="AN432" s="663"/>
      <c r="AO432" s="663"/>
      <c r="AP432" s="560"/>
    </row>
    <row r="433" spans="1:42" s="375" customFormat="1" ht="18.75" hidden="1" customHeight="1" thickBot="1" x14ac:dyDescent="0.25">
      <c r="A433" s="361"/>
      <c r="B433" s="454" t="s">
        <v>480</v>
      </c>
      <c r="C433" s="431">
        <v>22023</v>
      </c>
      <c r="D433" s="363"/>
      <c r="E433" s="364"/>
      <c r="F433" s="364"/>
      <c r="G433" s="364"/>
      <c r="H433" s="364"/>
      <c r="I433" s="364"/>
      <c r="J433" s="364"/>
      <c r="K433" s="366"/>
      <c r="L433" s="366">
        <v>10170000</v>
      </c>
      <c r="M433" s="367" t="s">
        <v>266</v>
      </c>
      <c r="N433" s="368">
        <v>30</v>
      </c>
      <c r="O433" s="455">
        <f t="shared" si="53"/>
        <v>13221000</v>
      </c>
      <c r="P433" s="455">
        <v>13270000</v>
      </c>
      <c r="Q433" s="456">
        <f t="shared" si="54"/>
        <v>0.30481809242871188</v>
      </c>
      <c r="R433" s="363">
        <v>25</v>
      </c>
      <c r="S433" s="455">
        <f t="shared" si="47"/>
        <v>16587500</v>
      </c>
      <c r="T433" s="455">
        <v>17970000</v>
      </c>
      <c r="U433" s="370">
        <f t="shared" si="52"/>
        <v>0.35418236623963828</v>
      </c>
      <c r="V433" s="363" t="s">
        <v>613</v>
      </c>
      <c r="W433" s="363" t="str">
        <f t="shared" si="50"/>
        <v>23</v>
      </c>
      <c r="X433" s="363" t="str">
        <f t="shared" si="51"/>
        <v>220</v>
      </c>
      <c r="Y433" s="372">
        <v>3700</v>
      </c>
      <c r="Z433" s="553">
        <f t="shared" si="49"/>
        <v>-0.99977694046721932</v>
      </c>
      <c r="AA433" s="462">
        <v>4100000</v>
      </c>
      <c r="AB433" s="463"/>
      <c r="AC433" s="463"/>
      <c r="AD433" s="458"/>
      <c r="AE433" s="548"/>
      <c r="AF433" s="542"/>
      <c r="AG433" s="682"/>
      <c r="AH433" s="678"/>
      <c r="AI433" s="682"/>
      <c r="AJ433" s="671"/>
      <c r="AK433" s="671"/>
      <c r="AL433" s="663"/>
      <c r="AM433" s="663"/>
      <c r="AN433" s="663"/>
      <c r="AO433" s="663"/>
      <c r="AP433" s="560"/>
    </row>
    <row r="434" spans="1:42" s="375" customFormat="1" ht="18.75" hidden="1" customHeight="1" thickBot="1" x14ac:dyDescent="0.25">
      <c r="A434" s="361"/>
      <c r="B434" s="454" t="s">
        <v>481</v>
      </c>
      <c r="C434" s="431">
        <v>22025</v>
      </c>
      <c r="D434" s="363"/>
      <c r="E434" s="364"/>
      <c r="F434" s="364"/>
      <c r="G434" s="364"/>
      <c r="H434" s="364"/>
      <c r="I434" s="364"/>
      <c r="J434" s="364"/>
      <c r="K434" s="366"/>
      <c r="L434" s="366">
        <v>15070000</v>
      </c>
      <c r="M434" s="367" t="s">
        <v>266</v>
      </c>
      <c r="N434" s="368">
        <v>40</v>
      </c>
      <c r="O434" s="455">
        <f t="shared" si="53"/>
        <v>21098000</v>
      </c>
      <c r="P434" s="455">
        <v>21070000</v>
      </c>
      <c r="Q434" s="456">
        <f t="shared" si="54"/>
        <v>0.39814200398142002</v>
      </c>
      <c r="R434" s="363">
        <v>25</v>
      </c>
      <c r="S434" s="455">
        <f t="shared" si="47"/>
        <v>26337500</v>
      </c>
      <c r="T434" s="455">
        <v>28470000</v>
      </c>
      <c r="U434" s="370">
        <f t="shared" si="52"/>
        <v>0.35121025154247748</v>
      </c>
      <c r="V434" s="363" t="s">
        <v>613</v>
      </c>
      <c r="W434" s="363" t="str">
        <f t="shared" si="50"/>
        <v>25</v>
      </c>
      <c r="X434" s="363" t="str">
        <f t="shared" si="51"/>
        <v>220</v>
      </c>
      <c r="Y434" s="372">
        <v>5900</v>
      </c>
      <c r="Z434" s="553">
        <f t="shared" si="49"/>
        <v>-0.99977598481252972</v>
      </c>
      <c r="AA434" s="462">
        <v>5000000</v>
      </c>
      <c r="AB434" s="463"/>
      <c r="AC434" s="463"/>
      <c r="AD434" s="458"/>
      <c r="AE434" s="548"/>
      <c r="AF434" s="542"/>
      <c r="AG434" s="682"/>
      <c r="AH434" s="678"/>
      <c r="AI434" s="682"/>
      <c r="AJ434" s="671"/>
      <c r="AK434" s="671"/>
      <c r="AL434" s="663"/>
      <c r="AM434" s="663"/>
      <c r="AN434" s="663"/>
      <c r="AO434" s="663"/>
      <c r="AP434" s="560"/>
    </row>
    <row r="435" spans="1:42" s="375" customFormat="1" ht="18.75" hidden="1" customHeight="1" thickBot="1" x14ac:dyDescent="0.25">
      <c r="A435" s="361"/>
      <c r="B435" s="454" t="s">
        <v>482</v>
      </c>
      <c r="C435" s="431">
        <v>22031</v>
      </c>
      <c r="D435" s="363"/>
      <c r="E435" s="364"/>
      <c r="F435" s="364"/>
      <c r="G435" s="364"/>
      <c r="H435" s="364"/>
      <c r="I435" s="364"/>
      <c r="J435" s="364"/>
      <c r="K435" s="366"/>
      <c r="L435" s="366">
        <v>5870000</v>
      </c>
      <c r="M435" s="367" t="s">
        <v>266</v>
      </c>
      <c r="N435" s="368">
        <v>10</v>
      </c>
      <c r="O435" s="455">
        <f t="shared" si="53"/>
        <v>6457000</v>
      </c>
      <c r="P435" s="455">
        <v>6470000</v>
      </c>
      <c r="Q435" s="456">
        <f t="shared" si="54"/>
        <v>0.10221465076660988</v>
      </c>
      <c r="R435" s="363">
        <v>25</v>
      </c>
      <c r="S435" s="455">
        <f t="shared" si="47"/>
        <v>8087500</v>
      </c>
      <c r="T435" s="455">
        <v>8770000</v>
      </c>
      <c r="U435" s="370">
        <f t="shared" si="52"/>
        <v>0.3554868624420402</v>
      </c>
      <c r="V435" s="363" t="s">
        <v>613</v>
      </c>
      <c r="W435" s="363" t="str">
        <f t="shared" si="50"/>
        <v>31</v>
      </c>
      <c r="X435" s="363" t="str">
        <f t="shared" si="51"/>
        <v>220</v>
      </c>
      <c r="Y435" s="372">
        <v>1100</v>
      </c>
      <c r="Z435" s="553">
        <f t="shared" si="49"/>
        <v>-0.99986398763523954</v>
      </c>
      <c r="AA435" s="462">
        <v>2100000</v>
      </c>
      <c r="AB435" s="463"/>
      <c r="AC435" s="463"/>
      <c r="AD435" s="458"/>
      <c r="AE435" s="548"/>
      <c r="AF435" s="542"/>
      <c r="AG435" s="682"/>
      <c r="AH435" s="678"/>
      <c r="AI435" s="682"/>
      <c r="AJ435" s="671"/>
      <c r="AK435" s="671"/>
      <c r="AL435" s="663"/>
      <c r="AM435" s="663"/>
      <c r="AN435" s="663"/>
      <c r="AO435" s="663"/>
      <c r="AP435" s="560"/>
    </row>
    <row r="436" spans="1:42" s="375" customFormat="1" ht="18.75" hidden="1" customHeight="1" thickBot="1" x14ac:dyDescent="0.25">
      <c r="A436" s="361"/>
      <c r="B436" s="454" t="s">
        <v>483</v>
      </c>
      <c r="C436" s="431">
        <v>22032</v>
      </c>
      <c r="D436" s="363"/>
      <c r="E436" s="364"/>
      <c r="F436" s="364"/>
      <c r="G436" s="364"/>
      <c r="H436" s="364"/>
      <c r="I436" s="364"/>
      <c r="J436" s="364"/>
      <c r="K436" s="366"/>
      <c r="L436" s="366">
        <v>8270000</v>
      </c>
      <c r="M436" s="367" t="s">
        <v>266</v>
      </c>
      <c r="N436" s="368">
        <v>20</v>
      </c>
      <c r="O436" s="455">
        <f t="shared" si="53"/>
        <v>9924000</v>
      </c>
      <c r="P436" s="455">
        <v>9970000</v>
      </c>
      <c r="Q436" s="456">
        <f t="shared" si="54"/>
        <v>0.20556227327690446</v>
      </c>
      <c r="R436" s="363">
        <v>25</v>
      </c>
      <c r="S436" s="455">
        <f t="shared" si="47"/>
        <v>12462500</v>
      </c>
      <c r="T436" s="455">
        <v>12570000</v>
      </c>
      <c r="U436" s="370">
        <f t="shared" si="52"/>
        <v>0.26078234704112335</v>
      </c>
      <c r="V436" s="363" t="s">
        <v>613</v>
      </c>
      <c r="W436" s="363" t="str">
        <f t="shared" si="50"/>
        <v>32</v>
      </c>
      <c r="X436" s="363" t="str">
        <f t="shared" si="51"/>
        <v>220</v>
      </c>
      <c r="Y436" s="372">
        <v>2300</v>
      </c>
      <c r="Z436" s="553">
        <f t="shared" si="49"/>
        <v>-0.99981544633901709</v>
      </c>
      <c r="AA436" s="462">
        <v>3200000</v>
      </c>
      <c r="AB436" s="463"/>
      <c r="AC436" s="463"/>
      <c r="AD436" s="458"/>
      <c r="AE436" s="548"/>
      <c r="AF436" s="542"/>
      <c r="AG436" s="682"/>
      <c r="AH436" s="678"/>
      <c r="AI436" s="682"/>
      <c r="AJ436" s="671"/>
      <c r="AK436" s="671"/>
      <c r="AL436" s="663"/>
      <c r="AM436" s="663"/>
      <c r="AN436" s="663"/>
      <c r="AO436" s="663"/>
      <c r="AP436" s="560"/>
    </row>
    <row r="437" spans="1:42" ht="18.75" thickBot="1" x14ac:dyDescent="0.25">
      <c r="A437" s="202"/>
      <c r="B437" s="175" t="s">
        <v>696</v>
      </c>
      <c r="C437" s="119">
        <v>22033</v>
      </c>
      <c r="D437" s="236"/>
      <c r="E437" s="263"/>
      <c r="F437" s="126"/>
      <c r="G437" s="263"/>
      <c r="H437" s="269"/>
      <c r="I437" s="263"/>
      <c r="J437" s="263"/>
      <c r="K437" s="224"/>
      <c r="L437" s="224">
        <v>10470000</v>
      </c>
      <c r="M437" s="225" t="s">
        <v>266</v>
      </c>
      <c r="N437" s="60">
        <v>30</v>
      </c>
      <c r="O437" s="261">
        <f t="shared" si="53"/>
        <v>13611000</v>
      </c>
      <c r="P437" s="239">
        <v>13670000</v>
      </c>
      <c r="Q437" s="262">
        <f t="shared" si="54"/>
        <v>0.30563514804202485</v>
      </c>
      <c r="R437" s="119">
        <v>25</v>
      </c>
      <c r="S437" s="240">
        <f t="shared" si="47"/>
        <v>17087500</v>
      </c>
      <c r="T437" s="241">
        <v>17170000</v>
      </c>
      <c r="U437" s="137">
        <f t="shared" si="52"/>
        <v>0.25603511338697876</v>
      </c>
      <c r="V437" s="236"/>
      <c r="W437" s="236" t="str">
        <f t="shared" si="50"/>
        <v>33</v>
      </c>
      <c r="X437" s="236" t="str">
        <f t="shared" si="51"/>
        <v>220</v>
      </c>
      <c r="Y437" s="144">
        <v>45000000</v>
      </c>
      <c r="Z437" s="553">
        <f t="shared" si="49"/>
        <v>1.6335040234089246</v>
      </c>
      <c r="AA437" s="242">
        <v>4600000</v>
      </c>
      <c r="AB437" s="292"/>
      <c r="AC437" s="292"/>
      <c r="AD437" s="506"/>
      <c r="AE437" s="548" t="s">
        <v>775</v>
      </c>
      <c r="AF437" s="542"/>
      <c r="AG437" s="682"/>
      <c r="AH437" s="678"/>
      <c r="AI437" s="682"/>
      <c r="AJ437" s="671"/>
      <c r="AK437" s="671"/>
      <c r="AL437" s="663"/>
      <c r="AM437" s="663"/>
      <c r="AN437" s="663"/>
      <c r="AO437" s="663"/>
      <c r="AP437" s="560"/>
    </row>
    <row r="438" spans="1:42" s="375" customFormat="1" ht="18.75" hidden="1" customHeight="1" thickBot="1" x14ac:dyDescent="0.25">
      <c r="A438" s="361"/>
      <c r="B438" s="454" t="s">
        <v>485</v>
      </c>
      <c r="C438" s="431">
        <v>22035</v>
      </c>
      <c r="D438" s="363"/>
      <c r="E438" s="364"/>
      <c r="F438" s="364"/>
      <c r="G438" s="364"/>
      <c r="H438" s="364"/>
      <c r="I438" s="364"/>
      <c r="J438" s="364"/>
      <c r="K438" s="366"/>
      <c r="L438" s="366">
        <v>15670000</v>
      </c>
      <c r="M438" s="367" t="s">
        <v>266</v>
      </c>
      <c r="N438" s="368">
        <v>40</v>
      </c>
      <c r="O438" s="455">
        <f t="shared" si="53"/>
        <v>21938000</v>
      </c>
      <c r="P438" s="455">
        <v>21970000</v>
      </c>
      <c r="Q438" s="456">
        <f t="shared" si="54"/>
        <v>0.40204211869814932</v>
      </c>
      <c r="R438" s="363">
        <v>25</v>
      </c>
      <c r="S438" s="455">
        <f t="shared" si="47"/>
        <v>27462500</v>
      </c>
      <c r="T438" s="455">
        <v>29670000</v>
      </c>
      <c r="U438" s="370">
        <f t="shared" si="52"/>
        <v>0.35047792444242148</v>
      </c>
      <c r="V438" s="363" t="s">
        <v>613</v>
      </c>
      <c r="W438" s="363" t="str">
        <f t="shared" si="50"/>
        <v>35</v>
      </c>
      <c r="X438" s="363" t="str">
        <f t="shared" si="51"/>
        <v>220</v>
      </c>
      <c r="Y438" s="372">
        <v>5900</v>
      </c>
      <c r="Z438" s="553">
        <f t="shared" si="49"/>
        <v>-0.99978516158397812</v>
      </c>
      <c r="AA438" s="462">
        <v>5900000</v>
      </c>
      <c r="AB438" s="463"/>
      <c r="AC438" s="463"/>
      <c r="AD438" s="458"/>
      <c r="AE438" s="548"/>
      <c r="AF438" s="542"/>
      <c r="AG438" s="682"/>
      <c r="AH438" s="678"/>
      <c r="AI438" s="682"/>
      <c r="AJ438" s="671"/>
      <c r="AK438" s="671"/>
      <c r="AL438" s="663"/>
      <c r="AM438" s="663"/>
      <c r="AN438" s="663"/>
      <c r="AO438" s="663"/>
      <c r="AP438" s="560"/>
    </row>
    <row r="439" spans="1:42" ht="18.75" thickBot="1" x14ac:dyDescent="0.25">
      <c r="A439" s="202"/>
      <c r="B439" s="175" t="s">
        <v>697</v>
      </c>
      <c r="C439" s="119">
        <v>22041</v>
      </c>
      <c r="D439" s="236"/>
      <c r="E439" s="263"/>
      <c r="F439" s="126"/>
      <c r="G439" s="263"/>
      <c r="H439" s="269"/>
      <c r="I439" s="263"/>
      <c r="J439" s="263"/>
      <c r="K439" s="224"/>
      <c r="L439" s="224">
        <v>13270000</v>
      </c>
      <c r="M439" s="225" t="s">
        <v>266</v>
      </c>
      <c r="N439" s="60">
        <v>40</v>
      </c>
      <c r="O439" s="261">
        <f t="shared" si="53"/>
        <v>18578000</v>
      </c>
      <c r="P439" s="239">
        <v>18570000</v>
      </c>
      <c r="Q439" s="262">
        <f t="shared" si="54"/>
        <v>0.39939713639788998</v>
      </c>
      <c r="R439" s="119">
        <v>25</v>
      </c>
      <c r="S439" s="240">
        <f t="shared" si="47"/>
        <v>23212500</v>
      </c>
      <c r="T439" s="241">
        <v>24670000</v>
      </c>
      <c r="U439" s="137">
        <f t="shared" si="52"/>
        <v>0.32848680667743674</v>
      </c>
      <c r="V439" s="236"/>
      <c r="W439" s="236" t="str">
        <f t="shared" si="50"/>
        <v>41</v>
      </c>
      <c r="X439" s="236" t="str">
        <f t="shared" si="51"/>
        <v>220</v>
      </c>
      <c r="Y439" s="144">
        <v>79000000</v>
      </c>
      <c r="Z439" s="553">
        <f t="shared" si="49"/>
        <v>2.4033387183629511</v>
      </c>
      <c r="AA439" s="242">
        <v>6950000</v>
      </c>
      <c r="AB439" s="292"/>
      <c r="AC439" s="292">
        <v>300</v>
      </c>
      <c r="AD439" s="506"/>
      <c r="AE439" s="548" t="s">
        <v>817</v>
      </c>
      <c r="AF439" s="542"/>
      <c r="AG439" s="682"/>
      <c r="AH439" s="678"/>
      <c r="AI439" s="682"/>
      <c r="AJ439" s="671"/>
      <c r="AK439" s="671"/>
      <c r="AL439" s="663"/>
      <c r="AM439" s="663"/>
      <c r="AN439" s="663"/>
      <c r="AO439" s="663"/>
      <c r="AP439" s="560"/>
    </row>
    <row r="440" spans="1:42" ht="18.75" thickBot="1" x14ac:dyDescent="0.25">
      <c r="A440" s="202"/>
      <c r="B440" s="180" t="s">
        <v>698</v>
      </c>
      <c r="C440" s="181">
        <v>22044</v>
      </c>
      <c r="D440" s="274"/>
      <c r="E440" s="196"/>
      <c r="F440" s="196"/>
      <c r="G440" s="196"/>
      <c r="H440" s="196"/>
      <c r="I440" s="196"/>
      <c r="J440" s="196"/>
      <c r="K440" s="230"/>
      <c r="L440" s="230">
        <v>24870000</v>
      </c>
      <c r="M440" s="231" t="s">
        <v>266</v>
      </c>
      <c r="N440" s="184">
        <v>25</v>
      </c>
      <c r="O440" s="267">
        <f t="shared" si="53"/>
        <v>31087500</v>
      </c>
      <c r="P440" s="253">
        <v>30870000</v>
      </c>
      <c r="Q440" s="268">
        <f t="shared" si="54"/>
        <v>0.24125452352231605</v>
      </c>
      <c r="R440" s="181">
        <v>25</v>
      </c>
      <c r="S440" s="254">
        <f t="shared" si="47"/>
        <v>38587500</v>
      </c>
      <c r="T440" s="255">
        <v>41670000</v>
      </c>
      <c r="U440" s="190">
        <f t="shared" si="52"/>
        <v>0.3498542274052478</v>
      </c>
      <c r="V440" s="256"/>
      <c r="W440" s="256" t="str">
        <f t="shared" si="50"/>
        <v>44</v>
      </c>
      <c r="X440" s="256" t="str">
        <f t="shared" si="51"/>
        <v>220</v>
      </c>
      <c r="Y440" s="347">
        <v>90000000</v>
      </c>
      <c r="Z440" s="553">
        <f t="shared" si="49"/>
        <v>1.3323615160349853</v>
      </c>
      <c r="AA440" s="257">
        <v>9990000</v>
      </c>
      <c r="AB440" s="293"/>
      <c r="AC440" s="293">
        <v>400</v>
      </c>
      <c r="AD440" s="507"/>
      <c r="AE440" s="548" t="s">
        <v>817</v>
      </c>
      <c r="AF440" s="542"/>
      <c r="AG440" s="683"/>
      <c r="AH440" s="679"/>
      <c r="AI440" s="683"/>
      <c r="AJ440" s="672"/>
      <c r="AK440" s="672"/>
      <c r="AL440" s="664"/>
      <c r="AM440" s="664"/>
      <c r="AN440" s="664"/>
      <c r="AO440" s="664"/>
      <c r="AP440" s="560"/>
    </row>
    <row r="441" spans="1:42" s="375" customFormat="1" ht="18.75" hidden="1" thickBot="1" x14ac:dyDescent="0.25">
      <c r="A441" s="361"/>
      <c r="B441" s="406" t="s">
        <v>488</v>
      </c>
      <c r="C441" s="406">
        <v>22211</v>
      </c>
      <c r="D441" s="406"/>
      <c r="E441" s="407"/>
      <c r="F441" s="407"/>
      <c r="G441" s="407"/>
      <c r="H441" s="407"/>
      <c r="I441" s="407"/>
      <c r="J441" s="407"/>
      <c r="K441" s="409"/>
      <c r="L441" s="409">
        <v>3870000</v>
      </c>
      <c r="M441" s="410" t="s">
        <v>266</v>
      </c>
      <c r="N441" s="405">
        <v>10</v>
      </c>
      <c r="O441" s="476">
        <f t="shared" si="53"/>
        <v>4257000</v>
      </c>
      <c r="P441" s="476">
        <v>4270000</v>
      </c>
      <c r="Q441" s="478">
        <f t="shared" si="54"/>
        <v>0.10335917312661498</v>
      </c>
      <c r="R441" s="406">
        <v>25</v>
      </c>
      <c r="S441" s="476">
        <f t="shared" si="47"/>
        <v>5337500</v>
      </c>
      <c r="T441" s="476">
        <v>5970000</v>
      </c>
      <c r="U441" s="413">
        <f t="shared" si="52"/>
        <v>0.39812646370023419</v>
      </c>
      <c r="V441" s="406" t="s">
        <v>613</v>
      </c>
      <c r="W441" s="406" t="str">
        <f t="shared" si="50"/>
        <v>11</v>
      </c>
      <c r="X441" s="406" t="str">
        <f t="shared" si="51"/>
        <v>222</v>
      </c>
      <c r="Y441" s="414" t="s">
        <v>613</v>
      </c>
      <c r="Z441" s="553" t="e">
        <f t="shared" si="49"/>
        <v>#VALUE!</v>
      </c>
      <c r="AA441" s="479">
        <v>3500000</v>
      </c>
      <c r="AB441" s="479"/>
      <c r="AC441" s="479"/>
      <c r="AD441" s="480" t="s">
        <v>604</v>
      </c>
      <c r="AE441" s="548"/>
      <c r="AF441" s="542"/>
      <c r="AG441" s="541"/>
      <c r="AH441" s="551"/>
      <c r="AI441" s="541"/>
      <c r="AJ441" s="557"/>
      <c r="AK441" s="557"/>
      <c r="AL441" s="558"/>
      <c r="AM441" s="558"/>
      <c r="AN441" s="558"/>
      <c r="AO441" s="558"/>
      <c r="AP441" s="560"/>
    </row>
    <row r="442" spans="1:42" s="375" customFormat="1" ht="18.75" hidden="1" thickBot="1" x14ac:dyDescent="0.25">
      <c r="A442" s="361"/>
      <c r="B442" s="363" t="s">
        <v>489</v>
      </c>
      <c r="C442" s="363">
        <v>22212</v>
      </c>
      <c r="D442" s="363"/>
      <c r="E442" s="364"/>
      <c r="F442" s="364"/>
      <c r="G442" s="364"/>
      <c r="H442" s="364"/>
      <c r="I442" s="364"/>
      <c r="J442" s="364"/>
      <c r="K442" s="366"/>
      <c r="L442" s="366">
        <v>6470000</v>
      </c>
      <c r="M442" s="367" t="s">
        <v>266</v>
      </c>
      <c r="N442" s="368">
        <v>20</v>
      </c>
      <c r="O442" s="455">
        <f t="shared" si="53"/>
        <v>7764000</v>
      </c>
      <c r="P442" s="455">
        <v>7770000</v>
      </c>
      <c r="Q442" s="456">
        <f t="shared" si="54"/>
        <v>0.20092735703245751</v>
      </c>
      <c r="R442" s="363">
        <v>25</v>
      </c>
      <c r="S442" s="455">
        <f t="shared" si="47"/>
        <v>9712500</v>
      </c>
      <c r="T442" s="455">
        <v>9770000</v>
      </c>
      <c r="U442" s="370">
        <f t="shared" si="52"/>
        <v>0.2574002574002574</v>
      </c>
      <c r="V442" s="363" t="s">
        <v>613</v>
      </c>
      <c r="W442" s="363" t="str">
        <f t="shared" si="50"/>
        <v>12</v>
      </c>
      <c r="X442" s="363" t="str">
        <f t="shared" si="51"/>
        <v>222</v>
      </c>
      <c r="Y442" s="372" t="s">
        <v>613</v>
      </c>
      <c r="Z442" s="553" t="e">
        <f t="shared" si="49"/>
        <v>#VALUE!</v>
      </c>
      <c r="AA442" s="462">
        <v>4100000</v>
      </c>
      <c r="AB442" s="462"/>
      <c r="AC442" s="462"/>
      <c r="AD442" s="482"/>
      <c r="AE442" s="548"/>
      <c r="AF442" s="542"/>
      <c r="AG442" s="541"/>
      <c r="AH442" s="551"/>
      <c r="AI442" s="541"/>
      <c r="AJ442" s="557"/>
      <c r="AK442" s="557"/>
      <c r="AL442" s="558"/>
      <c r="AM442" s="558"/>
      <c r="AN442" s="558"/>
      <c r="AO442" s="558"/>
      <c r="AP442" s="560"/>
    </row>
    <row r="443" spans="1:42" s="375" customFormat="1" ht="18.75" hidden="1" thickBot="1" x14ac:dyDescent="0.25">
      <c r="A443" s="361"/>
      <c r="B443" s="363" t="s">
        <v>490</v>
      </c>
      <c r="C443" s="363">
        <v>22213</v>
      </c>
      <c r="D443" s="363"/>
      <c r="E443" s="364"/>
      <c r="F443" s="364"/>
      <c r="G443" s="364"/>
      <c r="H443" s="364"/>
      <c r="I443" s="364"/>
      <c r="J443" s="364"/>
      <c r="K443" s="366"/>
      <c r="L443" s="366">
        <v>8970000</v>
      </c>
      <c r="M443" s="367" t="s">
        <v>266</v>
      </c>
      <c r="N443" s="368">
        <v>30</v>
      </c>
      <c r="O443" s="455">
        <f t="shared" si="53"/>
        <v>11661000</v>
      </c>
      <c r="P443" s="455">
        <v>11700000</v>
      </c>
      <c r="Q443" s="456">
        <f t="shared" si="54"/>
        <v>0.30434782608695654</v>
      </c>
      <c r="R443" s="363">
        <v>25</v>
      </c>
      <c r="S443" s="455">
        <f t="shared" si="47"/>
        <v>14625000</v>
      </c>
      <c r="T443" s="455">
        <v>14670000</v>
      </c>
      <c r="U443" s="370">
        <f t="shared" si="52"/>
        <v>0.25384615384615383</v>
      </c>
      <c r="V443" s="363" t="s">
        <v>613</v>
      </c>
      <c r="W443" s="363" t="str">
        <f t="shared" si="50"/>
        <v>13</v>
      </c>
      <c r="X443" s="363" t="str">
        <f t="shared" si="51"/>
        <v>222</v>
      </c>
      <c r="Y443" s="372" t="s">
        <v>613</v>
      </c>
      <c r="Z443" s="553" t="e">
        <f t="shared" si="49"/>
        <v>#VALUE!</v>
      </c>
      <c r="AA443" s="462">
        <v>7200000</v>
      </c>
      <c r="AB443" s="462"/>
      <c r="AC443" s="462"/>
      <c r="AD443" s="482"/>
      <c r="AE443" s="548"/>
      <c r="AF443" s="542"/>
      <c r="AG443" s="541"/>
      <c r="AH443" s="551"/>
      <c r="AI443" s="541"/>
      <c r="AJ443" s="557"/>
      <c r="AK443" s="557"/>
      <c r="AL443" s="558"/>
      <c r="AM443" s="558"/>
      <c r="AN443" s="558"/>
      <c r="AO443" s="558"/>
      <c r="AP443" s="560"/>
    </row>
    <row r="444" spans="1:42" s="375" customFormat="1" ht="18.75" hidden="1" thickBot="1" x14ac:dyDescent="0.25">
      <c r="A444" s="361"/>
      <c r="B444" s="363" t="s">
        <v>491</v>
      </c>
      <c r="C444" s="363">
        <v>22215</v>
      </c>
      <c r="D444" s="363"/>
      <c r="E444" s="364"/>
      <c r="F444" s="364"/>
      <c r="G444" s="364"/>
      <c r="H444" s="364"/>
      <c r="I444" s="364"/>
      <c r="J444" s="364"/>
      <c r="K444" s="366"/>
      <c r="L444" s="366">
        <v>14570000</v>
      </c>
      <c r="M444" s="367" t="s">
        <v>266</v>
      </c>
      <c r="N444" s="368">
        <v>40</v>
      </c>
      <c r="O444" s="455">
        <f t="shared" si="53"/>
        <v>20398000</v>
      </c>
      <c r="P444" s="455">
        <v>20370000</v>
      </c>
      <c r="Q444" s="456">
        <f t="shared" si="54"/>
        <v>0.39807824296499655</v>
      </c>
      <c r="R444" s="363">
        <v>25</v>
      </c>
      <c r="S444" s="455">
        <f t="shared" si="47"/>
        <v>25462500</v>
      </c>
      <c r="T444" s="455">
        <v>25470000</v>
      </c>
      <c r="U444" s="370">
        <f t="shared" si="52"/>
        <v>0.25036818851251841</v>
      </c>
      <c r="V444" s="363" t="s">
        <v>613</v>
      </c>
      <c r="W444" s="363" t="str">
        <f t="shared" si="50"/>
        <v>15</v>
      </c>
      <c r="X444" s="363" t="str">
        <f t="shared" si="51"/>
        <v>222</v>
      </c>
      <c r="Y444" s="372" t="s">
        <v>613</v>
      </c>
      <c r="Z444" s="553" t="e">
        <f t="shared" si="49"/>
        <v>#VALUE!</v>
      </c>
      <c r="AA444" s="462">
        <v>7980000</v>
      </c>
      <c r="AB444" s="462"/>
      <c r="AC444" s="462"/>
      <c r="AD444" s="482"/>
      <c r="AE444" s="548"/>
      <c r="AF444" s="542"/>
      <c r="AG444" s="541"/>
      <c r="AH444" s="551"/>
      <c r="AI444" s="541"/>
      <c r="AJ444" s="557"/>
      <c r="AK444" s="557"/>
      <c r="AL444" s="558"/>
      <c r="AM444" s="558"/>
      <c r="AN444" s="558"/>
      <c r="AO444" s="558"/>
      <c r="AP444" s="560"/>
    </row>
    <row r="445" spans="1:42" s="375" customFormat="1" ht="18.75" hidden="1" thickBot="1" x14ac:dyDescent="0.25">
      <c r="A445" s="361"/>
      <c r="B445" s="363" t="s">
        <v>492</v>
      </c>
      <c r="C445" s="363">
        <v>22221</v>
      </c>
      <c r="D445" s="363"/>
      <c r="E445" s="364"/>
      <c r="F445" s="364"/>
      <c r="G445" s="364"/>
      <c r="H445" s="364"/>
      <c r="I445" s="364"/>
      <c r="J445" s="364"/>
      <c r="K445" s="366"/>
      <c r="L445" s="366">
        <v>5370000</v>
      </c>
      <c r="M445" s="367" t="s">
        <v>266</v>
      </c>
      <c r="N445" s="368">
        <v>10</v>
      </c>
      <c r="O445" s="455">
        <f t="shared" si="53"/>
        <v>5907000</v>
      </c>
      <c r="P445" s="455">
        <v>5970000</v>
      </c>
      <c r="Q445" s="456">
        <f t="shared" si="54"/>
        <v>0.11173184357541899</v>
      </c>
      <c r="R445" s="363">
        <v>25</v>
      </c>
      <c r="S445" s="455">
        <f t="shared" si="47"/>
        <v>7462500</v>
      </c>
      <c r="T445" s="455">
        <v>8070000</v>
      </c>
      <c r="U445" s="370">
        <f t="shared" si="52"/>
        <v>0.35175879396984927</v>
      </c>
      <c r="V445" s="363" t="s">
        <v>613</v>
      </c>
      <c r="W445" s="363" t="str">
        <f t="shared" si="50"/>
        <v>21</v>
      </c>
      <c r="X445" s="363" t="str">
        <f t="shared" si="51"/>
        <v>222</v>
      </c>
      <c r="Y445" s="372" t="s">
        <v>613</v>
      </c>
      <c r="Z445" s="553" t="e">
        <f t="shared" si="49"/>
        <v>#VALUE!</v>
      </c>
      <c r="AA445" s="462"/>
      <c r="AB445" s="462"/>
      <c r="AC445" s="462"/>
      <c r="AD445" s="482"/>
      <c r="AE445" s="548"/>
      <c r="AF445" s="542"/>
      <c r="AG445" s="541"/>
      <c r="AH445" s="551"/>
      <c r="AI445" s="541"/>
      <c r="AJ445" s="557"/>
      <c r="AK445" s="557"/>
      <c r="AL445" s="558"/>
      <c r="AM445" s="558"/>
      <c r="AN445" s="558"/>
      <c r="AO445" s="558"/>
      <c r="AP445" s="560"/>
    </row>
    <row r="446" spans="1:42" s="375" customFormat="1" ht="18.75" hidden="1" thickBot="1" x14ac:dyDescent="0.25">
      <c r="A446" s="361"/>
      <c r="B446" s="420" t="s">
        <v>493</v>
      </c>
      <c r="C446" s="420">
        <v>22222</v>
      </c>
      <c r="D446" s="420"/>
      <c r="E446" s="421"/>
      <c r="F446" s="421"/>
      <c r="G446" s="421"/>
      <c r="H446" s="421"/>
      <c r="I446" s="421"/>
      <c r="J446" s="421"/>
      <c r="K446" s="422"/>
      <c r="L446" s="422">
        <v>8070000</v>
      </c>
      <c r="M446" s="423" t="s">
        <v>266</v>
      </c>
      <c r="N446" s="419">
        <v>20</v>
      </c>
      <c r="O446" s="483">
        <f t="shared" si="53"/>
        <v>9684000</v>
      </c>
      <c r="P446" s="483">
        <v>9700000</v>
      </c>
      <c r="Q446" s="485">
        <f t="shared" si="54"/>
        <v>0.20198265179677818</v>
      </c>
      <c r="R446" s="420">
        <v>25</v>
      </c>
      <c r="S446" s="483">
        <f t="shared" ref="S446:S473" si="55">P446+(P446*R446/100)</f>
        <v>12125000</v>
      </c>
      <c r="T446" s="483">
        <v>13070000</v>
      </c>
      <c r="U446" s="426">
        <f t="shared" si="52"/>
        <v>0.34742268041237112</v>
      </c>
      <c r="V446" s="420" t="s">
        <v>613</v>
      </c>
      <c r="W446" s="420" t="str">
        <f t="shared" si="50"/>
        <v>22</v>
      </c>
      <c r="X446" s="420" t="str">
        <f t="shared" si="51"/>
        <v>222</v>
      </c>
      <c r="Y446" s="427" t="s">
        <v>613</v>
      </c>
      <c r="Z446" s="553" t="e">
        <f t="shared" si="49"/>
        <v>#VALUE!</v>
      </c>
      <c r="AA446" s="486"/>
      <c r="AB446" s="486"/>
      <c r="AC446" s="486"/>
      <c r="AD446" s="487"/>
      <c r="AE446" s="566"/>
      <c r="AF446" s="567"/>
      <c r="AG446" s="568"/>
      <c r="AH446" s="569"/>
      <c r="AI446" s="568"/>
      <c r="AJ446" s="570"/>
      <c r="AK446" s="570"/>
      <c r="AL446" s="571"/>
      <c r="AM446" s="571"/>
      <c r="AN446" s="571"/>
      <c r="AO446" s="571"/>
      <c r="AP446" s="572"/>
    </row>
    <row r="447" spans="1:42" ht="18.75" thickBot="1" x14ac:dyDescent="0.25">
      <c r="A447" s="202"/>
      <c r="B447" s="163" t="s">
        <v>669</v>
      </c>
      <c r="C447" s="164">
        <v>22223</v>
      </c>
      <c r="D447" s="243"/>
      <c r="E447" s="272"/>
      <c r="F447" s="194"/>
      <c r="G447" s="272"/>
      <c r="H447" s="273"/>
      <c r="I447" s="272"/>
      <c r="J447" s="272"/>
      <c r="K447" s="228"/>
      <c r="L447" s="228">
        <v>10170000</v>
      </c>
      <c r="M447" s="229" t="s">
        <v>266</v>
      </c>
      <c r="N447" s="168">
        <v>30</v>
      </c>
      <c r="O447" s="264">
        <f t="shared" si="53"/>
        <v>13221000</v>
      </c>
      <c r="P447" s="246">
        <v>13270000</v>
      </c>
      <c r="Q447" s="265">
        <f t="shared" si="54"/>
        <v>0.30481809242871188</v>
      </c>
      <c r="R447" s="164">
        <v>25</v>
      </c>
      <c r="S447" s="247">
        <f t="shared" si="55"/>
        <v>16587500</v>
      </c>
      <c r="T447" s="248">
        <v>17970000</v>
      </c>
      <c r="U447" s="174">
        <f t="shared" si="52"/>
        <v>0.35418236623963828</v>
      </c>
      <c r="V447" s="243"/>
      <c r="W447" s="243" t="str">
        <f t="shared" si="50"/>
        <v>23</v>
      </c>
      <c r="X447" s="243" t="str">
        <f t="shared" si="51"/>
        <v>222</v>
      </c>
      <c r="Y447" s="218">
        <v>70000000</v>
      </c>
      <c r="Z447" s="553">
        <f t="shared" si="49"/>
        <v>3.2200452147701584</v>
      </c>
      <c r="AA447" s="249"/>
      <c r="AB447" s="291"/>
      <c r="AC447" s="291"/>
      <c r="AD447" s="266"/>
      <c r="AE447" s="598" t="s">
        <v>734</v>
      </c>
      <c r="AF447" s="573"/>
      <c r="AG447" s="681" t="s">
        <v>827</v>
      </c>
      <c r="AH447" s="677" t="s">
        <v>766</v>
      </c>
      <c r="AI447" s="681" t="s">
        <v>790</v>
      </c>
      <c r="AJ447" s="670">
        <v>200</v>
      </c>
      <c r="AK447" s="670">
        <v>250</v>
      </c>
      <c r="AL447" s="662">
        <v>150</v>
      </c>
      <c r="AM447" s="662" t="s">
        <v>842</v>
      </c>
      <c r="AN447" s="662" t="s">
        <v>840</v>
      </c>
      <c r="AO447" s="662">
        <v>200</v>
      </c>
      <c r="AP447" s="666" t="s">
        <v>842</v>
      </c>
    </row>
    <row r="448" spans="1:42" s="375" customFormat="1" ht="18.75" hidden="1" customHeight="1" thickBot="1" x14ac:dyDescent="0.25">
      <c r="A448" s="361"/>
      <c r="B448" s="404" t="s">
        <v>495</v>
      </c>
      <c r="C448" s="363">
        <v>22225</v>
      </c>
      <c r="D448" s="363"/>
      <c r="E448" s="364"/>
      <c r="F448" s="364"/>
      <c r="G448" s="364"/>
      <c r="H448" s="364"/>
      <c r="I448" s="364"/>
      <c r="J448" s="364"/>
      <c r="K448" s="366"/>
      <c r="L448" s="366">
        <v>15070000</v>
      </c>
      <c r="M448" s="367" t="s">
        <v>266</v>
      </c>
      <c r="N448" s="368">
        <v>40</v>
      </c>
      <c r="O448" s="455">
        <f t="shared" si="53"/>
        <v>21098000</v>
      </c>
      <c r="P448" s="455">
        <v>21070000</v>
      </c>
      <c r="Q448" s="456">
        <f t="shared" si="54"/>
        <v>0.39814200398142002</v>
      </c>
      <c r="R448" s="363">
        <v>25</v>
      </c>
      <c r="S448" s="455">
        <f t="shared" si="55"/>
        <v>26337500</v>
      </c>
      <c r="T448" s="455">
        <v>28470000</v>
      </c>
      <c r="U448" s="370">
        <f t="shared" si="52"/>
        <v>0.35121025154247748</v>
      </c>
      <c r="V448" s="363" t="s">
        <v>613</v>
      </c>
      <c r="W448" s="363" t="str">
        <f t="shared" si="50"/>
        <v>25</v>
      </c>
      <c r="X448" s="363" t="str">
        <f t="shared" si="51"/>
        <v>222</v>
      </c>
      <c r="Y448" s="372" t="s">
        <v>613</v>
      </c>
      <c r="Z448" s="553" t="e">
        <f t="shared" si="49"/>
        <v>#VALUE!</v>
      </c>
      <c r="AA448" s="462"/>
      <c r="AB448" s="463"/>
      <c r="AC448" s="463"/>
      <c r="AD448" s="458"/>
      <c r="AE448" s="548"/>
      <c r="AF448" s="542"/>
      <c r="AG448" s="682"/>
      <c r="AH448" s="678"/>
      <c r="AI448" s="682"/>
      <c r="AJ448" s="671"/>
      <c r="AK448" s="671"/>
      <c r="AL448" s="663"/>
      <c r="AM448" s="663"/>
      <c r="AN448" s="663"/>
      <c r="AO448" s="663"/>
      <c r="AP448" s="667"/>
    </row>
    <row r="449" spans="1:42" s="375" customFormat="1" ht="18.75" hidden="1" customHeight="1" thickBot="1" x14ac:dyDescent="0.25">
      <c r="A449" s="361"/>
      <c r="B449" s="404" t="s">
        <v>496</v>
      </c>
      <c r="C449" s="363">
        <v>22231</v>
      </c>
      <c r="D449" s="363"/>
      <c r="E449" s="364"/>
      <c r="F449" s="364"/>
      <c r="G449" s="364"/>
      <c r="H449" s="364"/>
      <c r="I449" s="364"/>
      <c r="J449" s="364"/>
      <c r="K449" s="366"/>
      <c r="L449" s="366">
        <v>5870000</v>
      </c>
      <c r="M449" s="367" t="s">
        <v>266</v>
      </c>
      <c r="N449" s="368">
        <v>10</v>
      </c>
      <c r="O449" s="455">
        <f t="shared" si="53"/>
        <v>6457000</v>
      </c>
      <c r="P449" s="455">
        <v>6470000</v>
      </c>
      <c r="Q449" s="456">
        <f t="shared" si="54"/>
        <v>0.10221465076660988</v>
      </c>
      <c r="R449" s="363">
        <v>25</v>
      </c>
      <c r="S449" s="455">
        <f t="shared" si="55"/>
        <v>8087500</v>
      </c>
      <c r="T449" s="455">
        <v>8770000</v>
      </c>
      <c r="U449" s="370">
        <f t="shared" si="52"/>
        <v>0.3554868624420402</v>
      </c>
      <c r="V449" s="363" t="s">
        <v>613</v>
      </c>
      <c r="W449" s="363" t="str">
        <f t="shared" si="50"/>
        <v>31</v>
      </c>
      <c r="X449" s="363" t="str">
        <f t="shared" si="51"/>
        <v>222</v>
      </c>
      <c r="Y449" s="372" t="s">
        <v>613</v>
      </c>
      <c r="Z449" s="553" t="e">
        <f t="shared" si="49"/>
        <v>#VALUE!</v>
      </c>
      <c r="AA449" s="462"/>
      <c r="AB449" s="463"/>
      <c r="AC449" s="463"/>
      <c r="AD449" s="458"/>
      <c r="AE449" s="548"/>
      <c r="AF449" s="542"/>
      <c r="AG449" s="682"/>
      <c r="AH449" s="678"/>
      <c r="AI449" s="682"/>
      <c r="AJ449" s="671"/>
      <c r="AK449" s="671"/>
      <c r="AL449" s="663"/>
      <c r="AM449" s="663"/>
      <c r="AN449" s="663"/>
      <c r="AO449" s="663"/>
      <c r="AP449" s="667"/>
    </row>
    <row r="450" spans="1:42" s="375" customFormat="1" ht="18.75" hidden="1" customHeight="1" thickBot="1" x14ac:dyDescent="0.25">
      <c r="A450" s="361"/>
      <c r="B450" s="404" t="s">
        <v>497</v>
      </c>
      <c r="C450" s="363">
        <v>22232</v>
      </c>
      <c r="D450" s="363"/>
      <c r="E450" s="364"/>
      <c r="F450" s="364"/>
      <c r="G450" s="364"/>
      <c r="H450" s="364"/>
      <c r="I450" s="364"/>
      <c r="J450" s="364"/>
      <c r="K450" s="366"/>
      <c r="L450" s="366">
        <v>8270000</v>
      </c>
      <c r="M450" s="367" t="s">
        <v>266</v>
      </c>
      <c r="N450" s="368">
        <v>20</v>
      </c>
      <c r="O450" s="455">
        <f t="shared" si="53"/>
        <v>9924000</v>
      </c>
      <c r="P450" s="455">
        <v>9970000</v>
      </c>
      <c r="Q450" s="456">
        <f t="shared" si="54"/>
        <v>0.20556227327690446</v>
      </c>
      <c r="R450" s="363">
        <v>25</v>
      </c>
      <c r="S450" s="455">
        <f t="shared" si="55"/>
        <v>12462500</v>
      </c>
      <c r="T450" s="455">
        <v>12570000</v>
      </c>
      <c r="U450" s="370">
        <f t="shared" si="52"/>
        <v>0.26078234704112335</v>
      </c>
      <c r="V450" s="363" t="s">
        <v>613</v>
      </c>
      <c r="W450" s="363" t="str">
        <f t="shared" si="50"/>
        <v>32</v>
      </c>
      <c r="X450" s="363" t="str">
        <f t="shared" si="51"/>
        <v>222</v>
      </c>
      <c r="Y450" s="372" t="s">
        <v>613</v>
      </c>
      <c r="Z450" s="553" t="e">
        <f t="shared" si="49"/>
        <v>#VALUE!</v>
      </c>
      <c r="AA450" s="462"/>
      <c r="AB450" s="463"/>
      <c r="AC450" s="463"/>
      <c r="AD450" s="458"/>
      <c r="AE450" s="548"/>
      <c r="AF450" s="542"/>
      <c r="AG450" s="682"/>
      <c r="AH450" s="678"/>
      <c r="AI450" s="682"/>
      <c r="AJ450" s="671"/>
      <c r="AK450" s="671"/>
      <c r="AL450" s="663"/>
      <c r="AM450" s="663"/>
      <c r="AN450" s="663"/>
      <c r="AO450" s="663"/>
      <c r="AP450" s="667"/>
    </row>
    <row r="451" spans="1:42" ht="18.75" thickBot="1" x14ac:dyDescent="0.25">
      <c r="A451" s="202"/>
      <c r="B451" s="175" t="s">
        <v>670</v>
      </c>
      <c r="C451" s="119">
        <v>22233</v>
      </c>
      <c r="D451" s="236"/>
      <c r="E451" s="263"/>
      <c r="F451" s="126"/>
      <c r="G451" s="263"/>
      <c r="H451" s="269"/>
      <c r="I451" s="263"/>
      <c r="J451" s="263"/>
      <c r="K451" s="224"/>
      <c r="L451" s="224">
        <v>10470000</v>
      </c>
      <c r="M451" s="225" t="s">
        <v>266</v>
      </c>
      <c r="N451" s="60">
        <v>30</v>
      </c>
      <c r="O451" s="261">
        <f t="shared" si="53"/>
        <v>13611000</v>
      </c>
      <c r="P451" s="239">
        <v>13670000</v>
      </c>
      <c r="Q451" s="262">
        <f t="shared" si="54"/>
        <v>0.30563514804202485</v>
      </c>
      <c r="R451" s="119">
        <v>25</v>
      </c>
      <c r="S451" s="240">
        <f t="shared" si="55"/>
        <v>17087500</v>
      </c>
      <c r="T451" s="241">
        <v>17170000</v>
      </c>
      <c r="U451" s="137">
        <f t="shared" si="52"/>
        <v>0.25603511338697876</v>
      </c>
      <c r="V451" s="236"/>
      <c r="W451" s="236" t="str">
        <f t="shared" si="50"/>
        <v>33</v>
      </c>
      <c r="X451" s="236" t="str">
        <f t="shared" si="51"/>
        <v>222</v>
      </c>
      <c r="Y451" s="144">
        <v>120000000</v>
      </c>
      <c r="Z451" s="553">
        <f t="shared" si="49"/>
        <v>6.0226773957571327</v>
      </c>
      <c r="AA451" s="242"/>
      <c r="AB451" s="292"/>
      <c r="AC451" s="292"/>
      <c r="AD451" s="506"/>
      <c r="AE451" s="548" t="s">
        <v>775</v>
      </c>
      <c r="AF451" s="542"/>
      <c r="AG451" s="682"/>
      <c r="AH451" s="678"/>
      <c r="AI451" s="682"/>
      <c r="AJ451" s="671"/>
      <c r="AK451" s="671"/>
      <c r="AL451" s="663"/>
      <c r="AM451" s="663"/>
      <c r="AN451" s="663"/>
      <c r="AO451" s="663"/>
      <c r="AP451" s="667"/>
    </row>
    <row r="452" spans="1:42" s="375" customFormat="1" ht="18.75" hidden="1" customHeight="1" thickBot="1" x14ac:dyDescent="0.25">
      <c r="A452" s="361"/>
      <c r="B452" s="404" t="s">
        <v>499</v>
      </c>
      <c r="C452" s="363">
        <v>22235</v>
      </c>
      <c r="D452" s="363"/>
      <c r="E452" s="364"/>
      <c r="F452" s="364"/>
      <c r="G452" s="364"/>
      <c r="H452" s="364"/>
      <c r="I452" s="364"/>
      <c r="J452" s="364"/>
      <c r="K452" s="366"/>
      <c r="L452" s="366">
        <v>15670000</v>
      </c>
      <c r="M452" s="367" t="s">
        <v>266</v>
      </c>
      <c r="N452" s="368">
        <v>40</v>
      </c>
      <c r="O452" s="455">
        <f t="shared" si="53"/>
        <v>21938000</v>
      </c>
      <c r="P452" s="455">
        <v>21970000</v>
      </c>
      <c r="Q452" s="456">
        <f t="shared" si="54"/>
        <v>0.40204211869814932</v>
      </c>
      <c r="R452" s="363">
        <v>25</v>
      </c>
      <c r="S452" s="455">
        <f t="shared" si="55"/>
        <v>27462500</v>
      </c>
      <c r="T452" s="455">
        <v>29670000</v>
      </c>
      <c r="U452" s="370">
        <f t="shared" si="52"/>
        <v>0.35047792444242148</v>
      </c>
      <c r="V452" s="363" t="s">
        <v>613</v>
      </c>
      <c r="W452" s="363" t="str">
        <f t="shared" si="50"/>
        <v>35</v>
      </c>
      <c r="X452" s="363" t="str">
        <f t="shared" si="51"/>
        <v>222</v>
      </c>
      <c r="Y452" s="372" t="s">
        <v>613</v>
      </c>
      <c r="Z452" s="553" t="e">
        <f t="shared" si="49"/>
        <v>#VALUE!</v>
      </c>
      <c r="AA452" s="462"/>
      <c r="AB452" s="463"/>
      <c r="AC452" s="463"/>
      <c r="AD452" s="458"/>
      <c r="AE452" s="548"/>
      <c r="AF452" s="542"/>
      <c r="AG452" s="682"/>
      <c r="AH452" s="678"/>
      <c r="AI452" s="682"/>
      <c r="AJ452" s="671"/>
      <c r="AK452" s="671"/>
      <c r="AL452" s="663"/>
      <c r="AM452" s="663"/>
      <c r="AN452" s="663"/>
      <c r="AO452" s="663"/>
      <c r="AP452" s="667"/>
    </row>
    <row r="453" spans="1:42" ht="18.75" thickBot="1" x14ac:dyDescent="0.25">
      <c r="A453" s="202"/>
      <c r="B453" s="175" t="s">
        <v>671</v>
      </c>
      <c r="C453" s="119">
        <v>22241</v>
      </c>
      <c r="D453" s="236"/>
      <c r="E453" s="263"/>
      <c r="F453" s="126"/>
      <c r="G453" s="263"/>
      <c r="H453" s="269"/>
      <c r="I453" s="263"/>
      <c r="J453" s="263"/>
      <c r="K453" s="224"/>
      <c r="L453" s="224">
        <v>13270000</v>
      </c>
      <c r="M453" s="225" t="s">
        <v>266</v>
      </c>
      <c r="N453" s="60">
        <v>40</v>
      </c>
      <c r="O453" s="261">
        <f t="shared" si="53"/>
        <v>18578000</v>
      </c>
      <c r="P453" s="239">
        <v>18570000</v>
      </c>
      <c r="Q453" s="262">
        <f t="shared" si="54"/>
        <v>0.39939713639788998</v>
      </c>
      <c r="R453" s="119">
        <v>25</v>
      </c>
      <c r="S453" s="240">
        <f t="shared" si="55"/>
        <v>23212500</v>
      </c>
      <c r="T453" s="241">
        <v>24670000</v>
      </c>
      <c r="U453" s="137">
        <f t="shared" si="52"/>
        <v>0.32848680667743674</v>
      </c>
      <c r="V453" s="236"/>
      <c r="W453" s="236" t="str">
        <f t="shared" ref="W453:W477" si="56">RIGHT(C453:C453,2)</f>
        <v>41</v>
      </c>
      <c r="X453" s="236" t="str">
        <f t="shared" si="51"/>
        <v>222</v>
      </c>
      <c r="Y453" s="144">
        <v>180000000</v>
      </c>
      <c r="Z453" s="553">
        <f t="shared" ref="Z453:Z473" si="57">(Y453-S453)/S453</f>
        <v>6.754442649434572</v>
      </c>
      <c r="AA453" s="242">
        <v>9400000</v>
      </c>
      <c r="AB453" s="292"/>
      <c r="AC453" s="292"/>
      <c r="AD453" s="506"/>
      <c r="AE453" s="548" t="s">
        <v>817</v>
      </c>
      <c r="AF453" s="542"/>
      <c r="AG453" s="682"/>
      <c r="AH453" s="678"/>
      <c r="AI453" s="682"/>
      <c r="AJ453" s="671"/>
      <c r="AK453" s="671"/>
      <c r="AL453" s="663"/>
      <c r="AM453" s="663"/>
      <c r="AN453" s="663"/>
      <c r="AO453" s="663"/>
      <c r="AP453" s="667"/>
    </row>
    <row r="454" spans="1:42" ht="18.75" thickBot="1" x14ac:dyDescent="0.25">
      <c r="A454" s="202"/>
      <c r="B454" s="180" t="s">
        <v>672</v>
      </c>
      <c r="C454" s="181">
        <v>22244</v>
      </c>
      <c r="D454" s="274"/>
      <c r="E454" s="196"/>
      <c r="F454" s="196"/>
      <c r="G454" s="196"/>
      <c r="H454" s="196"/>
      <c r="I454" s="196"/>
      <c r="J454" s="196"/>
      <c r="K454" s="230"/>
      <c r="L454" s="230">
        <v>24870000</v>
      </c>
      <c r="M454" s="231" t="s">
        <v>266</v>
      </c>
      <c r="N454" s="184">
        <v>25</v>
      </c>
      <c r="O454" s="267">
        <f t="shared" si="53"/>
        <v>31087500</v>
      </c>
      <c r="P454" s="253">
        <v>30870000</v>
      </c>
      <c r="Q454" s="268">
        <f t="shared" si="54"/>
        <v>0.24125452352231605</v>
      </c>
      <c r="R454" s="181">
        <v>25</v>
      </c>
      <c r="S454" s="254">
        <f t="shared" si="55"/>
        <v>38587500</v>
      </c>
      <c r="T454" s="255">
        <v>41670000</v>
      </c>
      <c r="U454" s="190">
        <f t="shared" si="52"/>
        <v>0.3498542274052478</v>
      </c>
      <c r="V454" s="256"/>
      <c r="W454" s="256" t="str">
        <f t="shared" si="56"/>
        <v>44</v>
      </c>
      <c r="X454" s="256" t="str">
        <f t="shared" si="51"/>
        <v>222</v>
      </c>
      <c r="Y454" s="347">
        <v>240000000</v>
      </c>
      <c r="Z454" s="553">
        <f t="shared" si="57"/>
        <v>5.2196307094266281</v>
      </c>
      <c r="AA454" s="257">
        <v>13950000</v>
      </c>
      <c r="AB454" s="293"/>
      <c r="AC454" s="293"/>
      <c r="AD454" s="507"/>
      <c r="AE454" s="548" t="s">
        <v>817</v>
      </c>
      <c r="AF454" s="542"/>
      <c r="AG454" s="683"/>
      <c r="AH454" s="679"/>
      <c r="AI454" s="683"/>
      <c r="AJ454" s="672"/>
      <c r="AK454" s="672"/>
      <c r="AL454" s="664"/>
      <c r="AM454" s="664"/>
      <c r="AN454" s="664"/>
      <c r="AO454" s="664"/>
      <c r="AP454" s="669"/>
    </row>
    <row r="455" spans="1:42" s="375" customFormat="1" ht="18.75" hidden="1" thickBot="1" x14ac:dyDescent="0.25">
      <c r="A455" s="361"/>
      <c r="B455" s="499" t="s">
        <v>516</v>
      </c>
      <c r="C455" s="376">
        <v>22511</v>
      </c>
      <c r="D455" s="376"/>
      <c r="E455" s="403"/>
      <c r="F455" s="403"/>
      <c r="G455" s="403"/>
      <c r="H455" s="403"/>
      <c r="I455" s="403"/>
      <c r="J455" s="403"/>
      <c r="K455" s="379"/>
      <c r="L455" s="379">
        <v>3870000</v>
      </c>
      <c r="M455" s="380" t="s">
        <v>266</v>
      </c>
      <c r="N455" s="381">
        <v>10</v>
      </c>
      <c r="O455" s="491">
        <f t="shared" si="53"/>
        <v>4257000</v>
      </c>
      <c r="P455" s="491">
        <v>4270000</v>
      </c>
      <c r="Q455" s="492">
        <f t="shared" si="54"/>
        <v>0.10335917312661498</v>
      </c>
      <c r="R455" s="376">
        <v>25</v>
      </c>
      <c r="S455" s="491">
        <f t="shared" si="55"/>
        <v>5337500</v>
      </c>
      <c r="T455" s="491">
        <v>5370000</v>
      </c>
      <c r="U455" s="384">
        <f t="shared" si="52"/>
        <v>0.2576112412177986</v>
      </c>
      <c r="V455" s="376" t="s">
        <v>613</v>
      </c>
      <c r="W455" s="376" t="str">
        <f t="shared" si="56"/>
        <v>11</v>
      </c>
      <c r="X455" s="376" t="str">
        <f t="shared" si="51"/>
        <v>225</v>
      </c>
      <c r="Y455" s="350" t="s">
        <v>613</v>
      </c>
      <c r="Z455" s="553" t="e">
        <f t="shared" si="57"/>
        <v>#VALUE!</v>
      </c>
      <c r="AA455" s="493">
        <v>1700000</v>
      </c>
      <c r="AB455" s="494"/>
      <c r="AC455" s="494"/>
      <c r="AD455" s="685" t="s">
        <v>606</v>
      </c>
      <c r="AE455" s="548"/>
      <c r="AF455" s="542"/>
      <c r="AG455" s="541"/>
      <c r="AH455" s="551"/>
      <c r="AI455" s="541"/>
      <c r="AJ455" s="557"/>
      <c r="AK455" s="557"/>
      <c r="AL455" s="558"/>
      <c r="AM455" s="558"/>
      <c r="AN455" s="558"/>
      <c r="AO455" s="558"/>
      <c r="AP455" s="560"/>
    </row>
    <row r="456" spans="1:42" s="375" customFormat="1" ht="18.75" hidden="1" thickBot="1" x14ac:dyDescent="0.25">
      <c r="A456" s="361"/>
      <c r="B456" s="404" t="s">
        <v>517</v>
      </c>
      <c r="C456" s="363">
        <v>22512</v>
      </c>
      <c r="D456" s="363"/>
      <c r="E456" s="364"/>
      <c r="F456" s="364"/>
      <c r="G456" s="364"/>
      <c r="H456" s="364"/>
      <c r="I456" s="364"/>
      <c r="J456" s="364"/>
      <c r="K456" s="366"/>
      <c r="L456" s="366">
        <v>6470000</v>
      </c>
      <c r="M456" s="367" t="s">
        <v>266</v>
      </c>
      <c r="N456" s="368">
        <v>20</v>
      </c>
      <c r="O456" s="455">
        <f t="shared" si="53"/>
        <v>7764000</v>
      </c>
      <c r="P456" s="455">
        <v>7770000</v>
      </c>
      <c r="Q456" s="456">
        <f t="shared" si="54"/>
        <v>0.20092735703245751</v>
      </c>
      <c r="R456" s="363">
        <v>25</v>
      </c>
      <c r="S456" s="455">
        <f t="shared" si="55"/>
        <v>9712500</v>
      </c>
      <c r="T456" s="455">
        <v>9770000</v>
      </c>
      <c r="U456" s="370">
        <f t="shared" si="52"/>
        <v>0.2574002574002574</v>
      </c>
      <c r="V456" s="363" t="s">
        <v>613</v>
      </c>
      <c r="W456" s="363" t="str">
        <f t="shared" si="56"/>
        <v>12</v>
      </c>
      <c r="X456" s="363" t="str">
        <f t="shared" si="51"/>
        <v>225</v>
      </c>
      <c r="Y456" s="372" t="s">
        <v>613</v>
      </c>
      <c r="Z456" s="553" t="e">
        <f t="shared" si="57"/>
        <v>#VALUE!</v>
      </c>
      <c r="AA456" s="462">
        <v>3300000</v>
      </c>
      <c r="AB456" s="463"/>
      <c r="AC456" s="463"/>
      <c r="AD456" s="691"/>
      <c r="AE456" s="548"/>
      <c r="AF456" s="542"/>
      <c r="AG456" s="541"/>
      <c r="AH456" s="551"/>
      <c r="AI456" s="541"/>
      <c r="AJ456" s="557"/>
      <c r="AK456" s="557"/>
      <c r="AL456" s="558"/>
      <c r="AM456" s="558"/>
      <c r="AN456" s="558"/>
      <c r="AO456" s="558"/>
      <c r="AP456" s="560"/>
    </row>
    <row r="457" spans="1:42" s="375" customFormat="1" ht="18.75" hidden="1" thickBot="1" x14ac:dyDescent="0.25">
      <c r="A457" s="361"/>
      <c r="B457" s="404" t="s">
        <v>518</v>
      </c>
      <c r="C457" s="363">
        <v>22513</v>
      </c>
      <c r="D457" s="363"/>
      <c r="E457" s="364"/>
      <c r="F457" s="364"/>
      <c r="G457" s="364"/>
      <c r="H457" s="364"/>
      <c r="I457" s="364"/>
      <c r="J457" s="364"/>
      <c r="K457" s="366"/>
      <c r="L457" s="366">
        <v>8970000</v>
      </c>
      <c r="M457" s="367" t="s">
        <v>266</v>
      </c>
      <c r="N457" s="368">
        <v>30</v>
      </c>
      <c r="O457" s="455">
        <f t="shared" si="53"/>
        <v>11661000</v>
      </c>
      <c r="P457" s="455">
        <v>11700000</v>
      </c>
      <c r="Q457" s="456">
        <f t="shared" si="54"/>
        <v>0.30434782608695654</v>
      </c>
      <c r="R457" s="363">
        <v>25</v>
      </c>
      <c r="S457" s="455">
        <f t="shared" si="55"/>
        <v>14625000</v>
      </c>
      <c r="T457" s="455">
        <v>14670000</v>
      </c>
      <c r="U457" s="370">
        <f t="shared" si="52"/>
        <v>0.25384615384615383</v>
      </c>
      <c r="V457" s="363" t="s">
        <v>613</v>
      </c>
      <c r="W457" s="363" t="str">
        <f t="shared" si="56"/>
        <v>13</v>
      </c>
      <c r="X457" s="363" t="str">
        <f t="shared" si="51"/>
        <v>225</v>
      </c>
      <c r="Y457" s="372" t="s">
        <v>613</v>
      </c>
      <c r="Z457" s="553" t="e">
        <f t="shared" si="57"/>
        <v>#VALUE!</v>
      </c>
      <c r="AA457" s="462">
        <v>5200000</v>
      </c>
      <c r="AB457" s="463"/>
      <c r="AC457" s="463"/>
      <c r="AD457" s="691"/>
      <c r="AE457" s="548"/>
      <c r="AF457" s="542"/>
      <c r="AG457" s="541"/>
      <c r="AH457" s="551"/>
      <c r="AI457" s="541"/>
      <c r="AJ457" s="557"/>
      <c r="AK457" s="557"/>
      <c r="AL457" s="558"/>
      <c r="AM457" s="558"/>
      <c r="AN457" s="558"/>
      <c r="AO457" s="558"/>
      <c r="AP457" s="560"/>
    </row>
    <row r="458" spans="1:42" s="375" customFormat="1" ht="18.75" hidden="1" thickBot="1" x14ac:dyDescent="0.25">
      <c r="A458" s="361"/>
      <c r="B458" s="404" t="s">
        <v>519</v>
      </c>
      <c r="C458" s="363">
        <v>22515</v>
      </c>
      <c r="D458" s="363"/>
      <c r="E458" s="364"/>
      <c r="F458" s="364"/>
      <c r="G458" s="364"/>
      <c r="H458" s="364"/>
      <c r="I458" s="364"/>
      <c r="J458" s="364"/>
      <c r="K458" s="366"/>
      <c r="L458" s="366">
        <v>14570000</v>
      </c>
      <c r="M458" s="367" t="s">
        <v>266</v>
      </c>
      <c r="N458" s="368">
        <v>40</v>
      </c>
      <c r="O458" s="455">
        <f t="shared" si="53"/>
        <v>20398000</v>
      </c>
      <c r="P458" s="455">
        <v>20370000</v>
      </c>
      <c r="Q458" s="456">
        <f t="shared" si="54"/>
        <v>0.39807824296499655</v>
      </c>
      <c r="R458" s="363">
        <v>25</v>
      </c>
      <c r="S458" s="455">
        <f t="shared" si="55"/>
        <v>25462500</v>
      </c>
      <c r="T458" s="455">
        <v>25470000</v>
      </c>
      <c r="U458" s="370">
        <f t="shared" si="52"/>
        <v>0.25036818851251841</v>
      </c>
      <c r="V458" s="363" t="s">
        <v>613</v>
      </c>
      <c r="W458" s="363" t="str">
        <f t="shared" si="56"/>
        <v>15</v>
      </c>
      <c r="X458" s="363" t="str">
        <f t="shared" si="51"/>
        <v>225</v>
      </c>
      <c r="Y458" s="372" t="s">
        <v>613</v>
      </c>
      <c r="Z458" s="553" t="e">
        <f t="shared" si="57"/>
        <v>#VALUE!</v>
      </c>
      <c r="AA458" s="462">
        <v>6100000</v>
      </c>
      <c r="AB458" s="463"/>
      <c r="AC458" s="463"/>
      <c r="AD458" s="691"/>
      <c r="AE458" s="548"/>
      <c r="AF458" s="542"/>
      <c r="AG458" s="541"/>
      <c r="AH458" s="551"/>
      <c r="AI458" s="541"/>
      <c r="AJ458" s="557"/>
      <c r="AK458" s="557"/>
      <c r="AL458" s="558"/>
      <c r="AM458" s="558"/>
      <c r="AN458" s="558"/>
      <c r="AO458" s="558"/>
      <c r="AP458" s="560"/>
    </row>
    <row r="459" spans="1:42" s="375" customFormat="1" ht="18.75" hidden="1" thickBot="1" x14ac:dyDescent="0.25">
      <c r="A459" s="361"/>
      <c r="B459" s="454" t="s">
        <v>520</v>
      </c>
      <c r="C459" s="431">
        <v>22521</v>
      </c>
      <c r="D459" s="363"/>
      <c r="E459" s="364"/>
      <c r="F459" s="364"/>
      <c r="G459" s="364"/>
      <c r="H459" s="364"/>
      <c r="I459" s="364"/>
      <c r="J459" s="364"/>
      <c r="K459" s="366"/>
      <c r="L459" s="366">
        <v>5370000</v>
      </c>
      <c r="M459" s="367" t="s">
        <v>266</v>
      </c>
      <c r="N459" s="368">
        <v>10</v>
      </c>
      <c r="O459" s="455">
        <f t="shared" si="53"/>
        <v>5907000</v>
      </c>
      <c r="P459" s="455">
        <v>5970000</v>
      </c>
      <c r="Q459" s="456">
        <f t="shared" si="54"/>
        <v>0.11173184357541899</v>
      </c>
      <c r="R459" s="363">
        <v>25</v>
      </c>
      <c r="S459" s="455">
        <f t="shared" si="55"/>
        <v>7462500</v>
      </c>
      <c r="T459" s="455">
        <v>8070000</v>
      </c>
      <c r="U459" s="370">
        <f t="shared" si="52"/>
        <v>0.35175879396984927</v>
      </c>
      <c r="V459" s="363" t="s">
        <v>613</v>
      </c>
      <c r="W459" s="363" t="str">
        <f t="shared" si="56"/>
        <v>21</v>
      </c>
      <c r="X459" s="363" t="str">
        <f t="shared" si="51"/>
        <v>225</v>
      </c>
      <c r="Y459" s="372" t="s">
        <v>613</v>
      </c>
      <c r="Z459" s="553" t="e">
        <f t="shared" si="57"/>
        <v>#VALUE!</v>
      </c>
      <c r="AA459" s="462">
        <v>3980000</v>
      </c>
      <c r="AB459" s="463"/>
      <c r="AC459" s="463"/>
      <c r="AD459" s="691"/>
      <c r="AE459" s="548"/>
      <c r="AF459" s="542"/>
      <c r="AG459" s="541"/>
      <c r="AH459" s="551"/>
      <c r="AI459" s="541"/>
      <c r="AJ459" s="557"/>
      <c r="AK459" s="557"/>
      <c r="AL459" s="558"/>
      <c r="AM459" s="558"/>
      <c r="AN459" s="558"/>
      <c r="AO459" s="558"/>
      <c r="AP459" s="560"/>
    </row>
    <row r="460" spans="1:42" s="375" customFormat="1" ht="18.75" hidden="1" thickBot="1" x14ac:dyDescent="0.25">
      <c r="A460" s="361"/>
      <c r="B460" s="454" t="s">
        <v>521</v>
      </c>
      <c r="C460" s="431">
        <v>22522</v>
      </c>
      <c r="D460" s="363"/>
      <c r="E460" s="364"/>
      <c r="F460" s="364"/>
      <c r="G460" s="364"/>
      <c r="H460" s="364"/>
      <c r="I460" s="364"/>
      <c r="J460" s="364"/>
      <c r="K460" s="366"/>
      <c r="L460" s="366">
        <v>8070000</v>
      </c>
      <c r="M460" s="367" t="s">
        <v>266</v>
      </c>
      <c r="N460" s="368">
        <v>20</v>
      </c>
      <c r="O460" s="455">
        <f t="shared" si="53"/>
        <v>9684000</v>
      </c>
      <c r="P460" s="455">
        <v>9700000</v>
      </c>
      <c r="Q460" s="456">
        <f t="shared" si="54"/>
        <v>0.20198265179677818</v>
      </c>
      <c r="R460" s="363">
        <v>25</v>
      </c>
      <c r="S460" s="455">
        <f t="shared" si="55"/>
        <v>12125000</v>
      </c>
      <c r="T460" s="455">
        <v>13070000</v>
      </c>
      <c r="U460" s="370">
        <f t="shared" si="52"/>
        <v>0.34742268041237112</v>
      </c>
      <c r="V460" s="363" t="s">
        <v>613</v>
      </c>
      <c r="W460" s="363" t="str">
        <f t="shared" si="56"/>
        <v>22</v>
      </c>
      <c r="X460" s="363" t="str">
        <f t="shared" si="51"/>
        <v>225</v>
      </c>
      <c r="Y460" s="372" t="s">
        <v>613</v>
      </c>
      <c r="Z460" s="553" t="e">
        <f t="shared" si="57"/>
        <v>#VALUE!</v>
      </c>
      <c r="AA460" s="462">
        <v>5900000</v>
      </c>
      <c r="AB460" s="463"/>
      <c r="AC460" s="463"/>
      <c r="AD460" s="691"/>
      <c r="AE460" s="548"/>
      <c r="AF460" s="542"/>
      <c r="AG460" s="541"/>
      <c r="AH460" s="551"/>
      <c r="AI460" s="541"/>
      <c r="AJ460" s="557"/>
      <c r="AK460" s="557"/>
      <c r="AL460" s="558"/>
      <c r="AM460" s="558"/>
      <c r="AN460" s="558"/>
      <c r="AO460" s="558"/>
      <c r="AP460" s="560"/>
    </row>
    <row r="461" spans="1:42" s="375" customFormat="1" ht="18.75" hidden="1" thickBot="1" x14ac:dyDescent="0.25">
      <c r="A461" s="361"/>
      <c r="B461" s="454" t="s">
        <v>522</v>
      </c>
      <c r="C461" s="431">
        <v>22523</v>
      </c>
      <c r="D461" s="363"/>
      <c r="E461" s="364"/>
      <c r="F461" s="364"/>
      <c r="G461" s="364"/>
      <c r="H461" s="364"/>
      <c r="I461" s="364"/>
      <c r="J461" s="364"/>
      <c r="K461" s="366"/>
      <c r="L461" s="366">
        <v>10170000</v>
      </c>
      <c r="M461" s="367" t="s">
        <v>266</v>
      </c>
      <c r="N461" s="368">
        <v>30</v>
      </c>
      <c r="O461" s="455">
        <f t="shared" si="53"/>
        <v>13221000</v>
      </c>
      <c r="P461" s="455">
        <v>13270000</v>
      </c>
      <c r="Q461" s="456">
        <f t="shared" si="54"/>
        <v>0.30481809242871188</v>
      </c>
      <c r="R461" s="363">
        <v>25</v>
      </c>
      <c r="S461" s="455">
        <f t="shared" si="55"/>
        <v>16587500</v>
      </c>
      <c r="T461" s="455">
        <v>17970000</v>
      </c>
      <c r="U461" s="370">
        <f t="shared" si="52"/>
        <v>0.35418236623963828</v>
      </c>
      <c r="V461" s="363" t="s">
        <v>613</v>
      </c>
      <c r="W461" s="363" t="str">
        <f t="shared" si="56"/>
        <v>23</v>
      </c>
      <c r="X461" s="363" t="str">
        <f t="shared" si="51"/>
        <v>225</v>
      </c>
      <c r="Y461" s="372" t="s">
        <v>613</v>
      </c>
      <c r="Z461" s="553" t="e">
        <f t="shared" si="57"/>
        <v>#VALUE!</v>
      </c>
      <c r="AA461" s="462">
        <v>6800000</v>
      </c>
      <c r="AB461" s="463"/>
      <c r="AC461" s="463"/>
      <c r="AD461" s="691"/>
      <c r="AE461" s="548"/>
      <c r="AF461" s="542"/>
      <c r="AG461" s="541"/>
      <c r="AH461" s="551"/>
      <c r="AI461" s="541"/>
      <c r="AJ461" s="557"/>
      <c r="AK461" s="557"/>
      <c r="AL461" s="558"/>
      <c r="AM461" s="558"/>
      <c r="AN461" s="558"/>
      <c r="AO461" s="558"/>
      <c r="AP461" s="560"/>
    </row>
    <row r="462" spans="1:42" s="375" customFormat="1" ht="18.75" hidden="1" thickBot="1" x14ac:dyDescent="0.25">
      <c r="A462" s="361"/>
      <c r="B462" s="454" t="s">
        <v>523</v>
      </c>
      <c r="C462" s="431">
        <v>22525</v>
      </c>
      <c r="D462" s="363"/>
      <c r="E462" s="364"/>
      <c r="F462" s="364"/>
      <c r="G462" s="364"/>
      <c r="H462" s="364"/>
      <c r="I462" s="364"/>
      <c r="J462" s="364"/>
      <c r="K462" s="366"/>
      <c r="L462" s="366">
        <v>15070000</v>
      </c>
      <c r="M462" s="367" t="s">
        <v>266</v>
      </c>
      <c r="N462" s="368">
        <v>40</v>
      </c>
      <c r="O462" s="455">
        <f t="shared" si="53"/>
        <v>21098000</v>
      </c>
      <c r="P462" s="455">
        <v>21070000</v>
      </c>
      <c r="Q462" s="456">
        <f t="shared" si="54"/>
        <v>0.39814200398142002</v>
      </c>
      <c r="R462" s="363">
        <v>25</v>
      </c>
      <c r="S462" s="455">
        <f t="shared" si="55"/>
        <v>26337500</v>
      </c>
      <c r="T462" s="455">
        <v>28470000</v>
      </c>
      <c r="U462" s="370">
        <f t="shared" si="52"/>
        <v>0.35121025154247748</v>
      </c>
      <c r="V462" s="363" t="s">
        <v>613</v>
      </c>
      <c r="W462" s="363" t="str">
        <f t="shared" si="56"/>
        <v>25</v>
      </c>
      <c r="X462" s="363" t="str">
        <f t="shared" si="51"/>
        <v>225</v>
      </c>
      <c r="Y462" s="372" t="s">
        <v>613</v>
      </c>
      <c r="Z462" s="553" t="e">
        <f t="shared" si="57"/>
        <v>#VALUE!</v>
      </c>
      <c r="AA462" s="462">
        <v>7300000</v>
      </c>
      <c r="AB462" s="463"/>
      <c r="AC462" s="463"/>
      <c r="AD462" s="691"/>
      <c r="AE462" s="548"/>
      <c r="AF462" s="542"/>
      <c r="AG462" s="541"/>
      <c r="AH462" s="551"/>
      <c r="AI462" s="541"/>
      <c r="AJ462" s="557"/>
      <c r="AK462" s="557"/>
      <c r="AL462" s="558"/>
      <c r="AM462" s="558"/>
      <c r="AN462" s="558"/>
      <c r="AO462" s="558"/>
      <c r="AP462" s="560"/>
    </row>
    <row r="463" spans="1:42" s="375" customFormat="1" ht="18.75" hidden="1" thickBot="1" x14ac:dyDescent="0.25">
      <c r="A463" s="361"/>
      <c r="B463" s="404" t="s">
        <v>673</v>
      </c>
      <c r="C463" s="363">
        <v>22531</v>
      </c>
      <c r="D463" s="363"/>
      <c r="E463" s="364"/>
      <c r="F463" s="364"/>
      <c r="G463" s="364"/>
      <c r="H463" s="364"/>
      <c r="I463" s="364"/>
      <c r="J463" s="364"/>
      <c r="K463" s="366"/>
      <c r="L463" s="366">
        <v>5870000</v>
      </c>
      <c r="M463" s="367" t="s">
        <v>266</v>
      </c>
      <c r="N463" s="368">
        <v>10</v>
      </c>
      <c r="O463" s="455">
        <f t="shared" si="53"/>
        <v>6457000</v>
      </c>
      <c r="P463" s="455">
        <v>6470000</v>
      </c>
      <c r="Q463" s="456">
        <f t="shared" si="54"/>
        <v>0.10221465076660988</v>
      </c>
      <c r="R463" s="363">
        <v>25</v>
      </c>
      <c r="S463" s="455">
        <f t="shared" si="55"/>
        <v>8087500</v>
      </c>
      <c r="T463" s="455">
        <v>8770000</v>
      </c>
      <c r="U463" s="370">
        <f t="shared" si="52"/>
        <v>0.3554868624420402</v>
      </c>
      <c r="V463" s="363" t="s">
        <v>613</v>
      </c>
      <c r="W463" s="363" t="str">
        <f t="shared" si="56"/>
        <v>31</v>
      </c>
      <c r="X463" s="363" t="str">
        <f t="shared" si="51"/>
        <v>225</v>
      </c>
      <c r="Y463" s="372">
        <v>1200</v>
      </c>
      <c r="Z463" s="553">
        <f t="shared" si="57"/>
        <v>-0.99985162287480678</v>
      </c>
      <c r="AA463" s="462">
        <v>3200000</v>
      </c>
      <c r="AB463" s="463"/>
      <c r="AC463" s="463"/>
      <c r="AD463" s="691"/>
      <c r="AE463" s="566"/>
      <c r="AF463" s="567"/>
      <c r="AG463" s="568"/>
      <c r="AH463" s="569"/>
      <c r="AI463" s="568"/>
      <c r="AJ463" s="570"/>
      <c r="AK463" s="570"/>
      <c r="AL463" s="571"/>
      <c r="AM463" s="571"/>
      <c r="AN463" s="571"/>
      <c r="AO463" s="571"/>
      <c r="AP463" s="572"/>
    </row>
    <row r="464" spans="1:42" ht="18.75" thickBot="1" x14ac:dyDescent="0.25">
      <c r="A464" s="202"/>
      <c r="B464" s="175" t="s">
        <v>673</v>
      </c>
      <c r="C464" s="119">
        <v>22532</v>
      </c>
      <c r="D464" s="236"/>
      <c r="E464" s="263"/>
      <c r="F464" s="126"/>
      <c r="G464" s="263"/>
      <c r="H464" s="269"/>
      <c r="I464" s="263"/>
      <c r="J464" s="263"/>
      <c r="K464" s="224"/>
      <c r="L464" s="224">
        <v>8270000</v>
      </c>
      <c r="M464" s="225" t="s">
        <v>266</v>
      </c>
      <c r="N464" s="60">
        <v>20</v>
      </c>
      <c r="O464" s="261">
        <f t="shared" si="53"/>
        <v>9924000</v>
      </c>
      <c r="P464" s="239">
        <v>9970000</v>
      </c>
      <c r="Q464" s="262">
        <f t="shared" si="54"/>
        <v>0.20556227327690446</v>
      </c>
      <c r="R464" s="119">
        <v>25</v>
      </c>
      <c r="S464" s="240">
        <f t="shared" si="55"/>
        <v>12462500</v>
      </c>
      <c r="T464" s="241">
        <v>12570000</v>
      </c>
      <c r="U464" s="137">
        <f t="shared" si="52"/>
        <v>0.26078234704112335</v>
      </c>
      <c r="V464" s="236"/>
      <c r="W464" s="236" t="str">
        <f t="shared" si="56"/>
        <v>32</v>
      </c>
      <c r="X464" s="236" t="str">
        <f t="shared" si="51"/>
        <v>225</v>
      </c>
      <c r="Y464" s="144">
        <v>35000000</v>
      </c>
      <c r="Z464" s="553">
        <f t="shared" si="57"/>
        <v>1.8084252758274824</v>
      </c>
      <c r="AA464" s="242">
        <v>4800000</v>
      </c>
      <c r="AB464" s="292"/>
      <c r="AC464" s="292"/>
      <c r="AD464" s="691"/>
      <c r="AE464" s="598" t="s">
        <v>734</v>
      </c>
      <c r="AF464" s="599"/>
      <c r="AG464" s="681" t="s">
        <v>826</v>
      </c>
      <c r="AH464" s="677" t="s">
        <v>826</v>
      </c>
      <c r="AI464" s="681" t="s">
        <v>826</v>
      </c>
      <c r="AJ464" s="670" t="s">
        <v>826</v>
      </c>
      <c r="AK464" s="670" t="s">
        <v>826</v>
      </c>
      <c r="AL464" s="662" t="s">
        <v>826</v>
      </c>
      <c r="AM464" s="662" t="s">
        <v>826</v>
      </c>
      <c r="AN464" s="662" t="s">
        <v>826</v>
      </c>
      <c r="AO464" s="662" t="s">
        <v>826</v>
      </c>
      <c r="AP464" s="575"/>
    </row>
    <row r="465" spans="1:42" ht="18.75" thickBot="1" x14ac:dyDescent="0.25">
      <c r="A465" s="202"/>
      <c r="B465" s="175" t="s">
        <v>674</v>
      </c>
      <c r="C465" s="119">
        <v>22533</v>
      </c>
      <c r="D465" s="236"/>
      <c r="E465" s="263"/>
      <c r="F465" s="126"/>
      <c r="G465" s="263"/>
      <c r="H465" s="269"/>
      <c r="I465" s="263"/>
      <c r="J465" s="263"/>
      <c r="K465" s="224"/>
      <c r="L465" s="224">
        <v>10470000</v>
      </c>
      <c r="M465" s="225" t="s">
        <v>266</v>
      </c>
      <c r="N465" s="60">
        <v>30</v>
      </c>
      <c r="O465" s="261">
        <f t="shared" si="53"/>
        <v>13611000</v>
      </c>
      <c r="P465" s="239">
        <v>13670000</v>
      </c>
      <c r="Q465" s="262">
        <f t="shared" si="54"/>
        <v>0.30563514804202485</v>
      </c>
      <c r="R465" s="119">
        <v>25</v>
      </c>
      <c r="S465" s="240">
        <f t="shared" si="55"/>
        <v>17087500</v>
      </c>
      <c r="T465" s="241">
        <v>17170000</v>
      </c>
      <c r="U465" s="137">
        <f t="shared" si="52"/>
        <v>0.25603511338697876</v>
      </c>
      <c r="V465" s="236"/>
      <c r="W465" s="236" t="str">
        <f t="shared" si="56"/>
        <v>33</v>
      </c>
      <c r="X465" s="236" t="str">
        <f t="shared" si="51"/>
        <v>225</v>
      </c>
      <c r="Y465" s="144">
        <v>72000000</v>
      </c>
      <c r="Z465" s="553">
        <f t="shared" si="57"/>
        <v>3.2136064374542794</v>
      </c>
      <c r="AA465" s="242">
        <v>6700000</v>
      </c>
      <c r="AB465" s="292"/>
      <c r="AC465" s="292"/>
      <c r="AD465" s="691"/>
      <c r="AE465" s="548" t="s">
        <v>775</v>
      </c>
      <c r="AF465" s="542"/>
      <c r="AG465" s="682"/>
      <c r="AH465" s="678"/>
      <c r="AI465" s="682"/>
      <c r="AJ465" s="671"/>
      <c r="AK465" s="671"/>
      <c r="AL465" s="663"/>
      <c r="AM465" s="663"/>
      <c r="AN465" s="663"/>
      <c r="AO465" s="663"/>
      <c r="AP465" s="560"/>
    </row>
    <row r="466" spans="1:42" s="375" customFormat="1" ht="18.75" hidden="1" customHeight="1" thickBot="1" x14ac:dyDescent="0.25">
      <c r="A466" s="361"/>
      <c r="B466" s="454" t="s">
        <v>527</v>
      </c>
      <c r="C466" s="431">
        <v>22535</v>
      </c>
      <c r="D466" s="363"/>
      <c r="E466" s="364"/>
      <c r="F466" s="364"/>
      <c r="G466" s="364"/>
      <c r="H466" s="364"/>
      <c r="I466" s="364"/>
      <c r="J466" s="364"/>
      <c r="K466" s="366"/>
      <c r="L466" s="366">
        <v>15670000</v>
      </c>
      <c r="M466" s="367" t="s">
        <v>266</v>
      </c>
      <c r="N466" s="368">
        <v>40</v>
      </c>
      <c r="O466" s="455">
        <f t="shared" si="53"/>
        <v>21938000</v>
      </c>
      <c r="P466" s="455">
        <v>21970000</v>
      </c>
      <c r="Q466" s="456">
        <f t="shared" si="54"/>
        <v>0.40204211869814932</v>
      </c>
      <c r="R466" s="363">
        <v>25</v>
      </c>
      <c r="S466" s="455">
        <f t="shared" si="55"/>
        <v>27462500</v>
      </c>
      <c r="T466" s="455">
        <v>29670000</v>
      </c>
      <c r="U466" s="370">
        <f t="shared" si="52"/>
        <v>0.35047792444242148</v>
      </c>
      <c r="V466" s="363" t="s">
        <v>613</v>
      </c>
      <c r="W466" s="363" t="str">
        <f t="shared" si="56"/>
        <v>35</v>
      </c>
      <c r="X466" s="363" t="str">
        <f t="shared" si="51"/>
        <v>225</v>
      </c>
      <c r="Y466" s="372" t="s">
        <v>613</v>
      </c>
      <c r="Z466" s="553" t="e">
        <f t="shared" si="57"/>
        <v>#VALUE!</v>
      </c>
      <c r="AA466" s="462">
        <v>7900000</v>
      </c>
      <c r="AB466" s="463"/>
      <c r="AC466" s="463"/>
      <c r="AD466" s="691"/>
      <c r="AE466" s="548"/>
      <c r="AF466" s="542"/>
      <c r="AG466" s="682"/>
      <c r="AH466" s="678"/>
      <c r="AI466" s="682"/>
      <c r="AJ466" s="671"/>
      <c r="AK466" s="671"/>
      <c r="AL466" s="663"/>
      <c r="AM466" s="663"/>
      <c r="AN466" s="663"/>
      <c r="AO466" s="663"/>
      <c r="AP466" s="560"/>
    </row>
    <row r="467" spans="1:42" ht="18.75" thickBot="1" x14ac:dyDescent="0.25">
      <c r="A467" s="202"/>
      <c r="B467" s="175" t="s">
        <v>675</v>
      </c>
      <c r="C467" s="119">
        <v>22541</v>
      </c>
      <c r="D467" s="236"/>
      <c r="E467" s="263"/>
      <c r="F467" s="126"/>
      <c r="G467" s="263"/>
      <c r="H467" s="269"/>
      <c r="I467" s="263"/>
      <c r="J467" s="263"/>
      <c r="K467" s="224"/>
      <c r="L467" s="224">
        <v>13270000</v>
      </c>
      <c r="M467" s="225" t="s">
        <v>266</v>
      </c>
      <c r="N467" s="60">
        <v>40</v>
      </c>
      <c r="O467" s="261">
        <f t="shared" si="53"/>
        <v>18578000</v>
      </c>
      <c r="P467" s="239">
        <v>18570000</v>
      </c>
      <c r="Q467" s="262">
        <f t="shared" si="54"/>
        <v>0.39939713639788998</v>
      </c>
      <c r="R467" s="119">
        <v>25</v>
      </c>
      <c r="S467" s="240">
        <f t="shared" si="55"/>
        <v>23212500</v>
      </c>
      <c r="T467" s="241">
        <v>24670000</v>
      </c>
      <c r="U467" s="137">
        <f t="shared" si="52"/>
        <v>0.32848680667743674</v>
      </c>
      <c r="V467" s="236"/>
      <c r="W467" s="236" t="str">
        <f t="shared" si="56"/>
        <v>41</v>
      </c>
      <c r="X467" s="236" t="str">
        <f t="shared" si="51"/>
        <v>225</v>
      </c>
      <c r="Y467" s="144">
        <v>90000000</v>
      </c>
      <c r="Z467" s="553">
        <f t="shared" si="57"/>
        <v>2.877221324717286</v>
      </c>
      <c r="AA467" s="242">
        <v>8600000</v>
      </c>
      <c r="AB467" s="292"/>
      <c r="AC467" s="292">
        <v>300</v>
      </c>
      <c r="AD467" s="691"/>
      <c r="AE467" s="548" t="s">
        <v>817</v>
      </c>
      <c r="AF467" s="542"/>
      <c r="AG467" s="682"/>
      <c r="AH467" s="678"/>
      <c r="AI467" s="682"/>
      <c r="AJ467" s="671"/>
      <c r="AK467" s="671"/>
      <c r="AL467" s="663"/>
      <c r="AM467" s="663"/>
      <c r="AN467" s="663"/>
      <c r="AO467" s="663"/>
      <c r="AP467" s="560"/>
    </row>
    <row r="468" spans="1:42" ht="18.75" thickBot="1" x14ac:dyDescent="0.25">
      <c r="A468" s="202"/>
      <c r="B468" s="180" t="s">
        <v>676</v>
      </c>
      <c r="C468" s="181">
        <v>22544</v>
      </c>
      <c r="D468" s="274"/>
      <c r="E468" s="196"/>
      <c r="F468" s="196"/>
      <c r="G468" s="196"/>
      <c r="H468" s="196"/>
      <c r="I468" s="196"/>
      <c r="J468" s="196"/>
      <c r="K468" s="230"/>
      <c r="L468" s="230">
        <v>24870000</v>
      </c>
      <c r="M468" s="231" t="s">
        <v>266</v>
      </c>
      <c r="N468" s="184">
        <v>25</v>
      </c>
      <c r="O468" s="267">
        <f t="shared" si="53"/>
        <v>31087500</v>
      </c>
      <c r="P468" s="253">
        <v>30870000</v>
      </c>
      <c r="Q468" s="268">
        <f t="shared" si="54"/>
        <v>0.24125452352231605</v>
      </c>
      <c r="R468" s="181">
        <v>25</v>
      </c>
      <c r="S468" s="254">
        <f t="shared" si="55"/>
        <v>38587500</v>
      </c>
      <c r="T468" s="255">
        <v>41670000</v>
      </c>
      <c r="U468" s="190">
        <f t="shared" si="52"/>
        <v>0.3498542274052478</v>
      </c>
      <c r="V468" s="256"/>
      <c r="W468" s="256" t="str">
        <f t="shared" si="56"/>
        <v>44</v>
      </c>
      <c r="X468" s="256" t="str">
        <f t="shared" si="51"/>
        <v>225</v>
      </c>
      <c r="Y468" s="347">
        <v>120000000</v>
      </c>
      <c r="Z468" s="553">
        <f t="shared" si="57"/>
        <v>2.1098153547133141</v>
      </c>
      <c r="AA468" s="257">
        <v>9900000</v>
      </c>
      <c r="AB468" s="293"/>
      <c r="AC468" s="293">
        <v>400</v>
      </c>
      <c r="AD468" s="692"/>
      <c r="AE468" s="548" t="s">
        <v>817</v>
      </c>
      <c r="AF468" s="567"/>
      <c r="AG468" s="700"/>
      <c r="AH468" s="701"/>
      <c r="AI468" s="700"/>
      <c r="AJ468" s="673"/>
      <c r="AK468" s="673"/>
      <c r="AL468" s="665"/>
      <c r="AM468" s="665"/>
      <c r="AN468" s="665"/>
      <c r="AO468" s="665"/>
      <c r="AP468" s="572"/>
    </row>
    <row r="469" spans="1:42" ht="18.75" thickBot="1" x14ac:dyDescent="0.25">
      <c r="A469" s="202"/>
      <c r="B469" s="163" t="s">
        <v>573</v>
      </c>
      <c r="C469" s="164">
        <v>85311</v>
      </c>
      <c r="D469" s="243"/>
      <c r="E469" s="243"/>
      <c r="F469" s="243"/>
      <c r="G469" s="243"/>
      <c r="H469" s="243"/>
      <c r="I469" s="243"/>
      <c r="J469" s="243"/>
      <c r="K469" s="244"/>
      <c r="L469" s="244"/>
      <c r="M469" s="244"/>
      <c r="N469" s="245"/>
      <c r="O469" s="245"/>
      <c r="P469" s="246">
        <v>4270000</v>
      </c>
      <c r="Q469" s="245"/>
      <c r="R469" s="164">
        <v>25</v>
      </c>
      <c r="S469" s="247">
        <f t="shared" si="55"/>
        <v>5337500</v>
      </c>
      <c r="T469" s="248">
        <v>5370000</v>
      </c>
      <c r="U469" s="174">
        <f t="shared" si="52"/>
        <v>0.2576112412177986</v>
      </c>
      <c r="V469" s="243"/>
      <c r="W469" s="243" t="str">
        <f t="shared" si="56"/>
        <v>11</v>
      </c>
      <c r="X469" s="243" t="str">
        <f t="shared" si="51"/>
        <v>853</v>
      </c>
      <c r="Y469" s="218">
        <v>15000000</v>
      </c>
      <c r="Z469" s="553">
        <f t="shared" si="57"/>
        <v>1.810304449648712</v>
      </c>
      <c r="AA469" s="249">
        <v>1100000</v>
      </c>
      <c r="AB469" s="291"/>
      <c r="AC469" s="291"/>
      <c r="AD469" s="685" t="s">
        <v>607</v>
      </c>
      <c r="AE469" s="562" t="s">
        <v>803</v>
      </c>
      <c r="AF469" s="573" t="s">
        <v>818</v>
      </c>
      <c r="AG469" s="681" t="s">
        <v>827</v>
      </c>
      <c r="AH469" s="677" t="s">
        <v>766</v>
      </c>
      <c r="AI469" s="681" t="s">
        <v>763</v>
      </c>
      <c r="AJ469" s="670">
        <v>500</v>
      </c>
      <c r="AK469" s="670" t="s">
        <v>826</v>
      </c>
      <c r="AL469" s="662">
        <v>100</v>
      </c>
      <c r="AM469" s="662" t="s">
        <v>841</v>
      </c>
      <c r="AN469" s="662" t="s">
        <v>840</v>
      </c>
      <c r="AO469" s="662">
        <v>300</v>
      </c>
      <c r="AP469" s="575" t="s">
        <v>841</v>
      </c>
    </row>
    <row r="470" spans="1:42" ht="18.75" thickBot="1" x14ac:dyDescent="0.25">
      <c r="A470" s="202"/>
      <c r="B470" s="175" t="s">
        <v>574</v>
      </c>
      <c r="C470" s="119">
        <v>85312</v>
      </c>
      <c r="D470" s="236"/>
      <c r="E470" s="236"/>
      <c r="F470" s="236"/>
      <c r="G470" s="236"/>
      <c r="H470" s="236"/>
      <c r="I470" s="236"/>
      <c r="J470" s="236"/>
      <c r="K470" s="237"/>
      <c r="L470" s="237"/>
      <c r="M470" s="237"/>
      <c r="N470" s="238"/>
      <c r="O470" s="238"/>
      <c r="P470" s="239">
        <v>7770000</v>
      </c>
      <c r="Q470" s="238"/>
      <c r="R470" s="119">
        <v>25</v>
      </c>
      <c r="S470" s="240">
        <f t="shared" si="55"/>
        <v>9712500</v>
      </c>
      <c r="T470" s="241">
        <v>9770000</v>
      </c>
      <c r="U470" s="137">
        <f t="shared" si="52"/>
        <v>0.2574002574002574</v>
      </c>
      <c r="V470" s="236"/>
      <c r="W470" s="236" t="str">
        <f t="shared" si="56"/>
        <v>12</v>
      </c>
      <c r="X470" s="236" t="str">
        <f t="shared" si="51"/>
        <v>853</v>
      </c>
      <c r="Y470" s="144">
        <v>30000000</v>
      </c>
      <c r="Z470" s="553">
        <f t="shared" si="57"/>
        <v>2.0888030888030888</v>
      </c>
      <c r="AA470" s="242">
        <v>2500000</v>
      </c>
      <c r="AB470" s="292"/>
      <c r="AC470" s="292"/>
      <c r="AD470" s="686"/>
      <c r="AE470" s="548" t="s">
        <v>774</v>
      </c>
      <c r="AF470" s="542"/>
      <c r="AG470" s="682"/>
      <c r="AH470" s="678"/>
      <c r="AI470" s="682"/>
      <c r="AJ470" s="671"/>
      <c r="AK470" s="671"/>
      <c r="AL470" s="663"/>
      <c r="AM470" s="663"/>
      <c r="AN470" s="663"/>
      <c r="AO470" s="663"/>
      <c r="AP470" s="560" t="s">
        <v>843</v>
      </c>
    </row>
    <row r="471" spans="1:42" ht="18.75" thickBot="1" x14ac:dyDescent="0.25">
      <c r="A471" s="202"/>
      <c r="B471" s="175" t="s">
        <v>575</v>
      </c>
      <c r="C471" s="119">
        <v>85313</v>
      </c>
      <c r="D471" s="236"/>
      <c r="E471" s="236"/>
      <c r="F471" s="236"/>
      <c r="G471" s="236"/>
      <c r="H471" s="236"/>
      <c r="I471" s="236"/>
      <c r="J471" s="236"/>
      <c r="K471" s="237"/>
      <c r="L471" s="237"/>
      <c r="M471" s="237"/>
      <c r="N471" s="238"/>
      <c r="O471" s="238"/>
      <c r="P471" s="239">
        <v>11700000</v>
      </c>
      <c r="Q471" s="238"/>
      <c r="R471" s="119">
        <v>25</v>
      </c>
      <c r="S471" s="240">
        <f t="shared" si="55"/>
        <v>14625000</v>
      </c>
      <c r="T471" s="241">
        <v>14670000</v>
      </c>
      <c r="U471" s="137">
        <f t="shared" si="52"/>
        <v>0.25384615384615383</v>
      </c>
      <c r="V471" s="236"/>
      <c r="W471" s="236" t="str">
        <f t="shared" si="56"/>
        <v>13</v>
      </c>
      <c r="X471" s="236" t="str">
        <f t="shared" si="51"/>
        <v>853</v>
      </c>
      <c r="Y471" s="144">
        <v>40000000</v>
      </c>
      <c r="Z471" s="553">
        <f t="shared" si="57"/>
        <v>1.7350427350427351</v>
      </c>
      <c r="AA471" s="242">
        <v>3900000</v>
      </c>
      <c r="AB471" s="292"/>
      <c r="AC471" s="292"/>
      <c r="AD471" s="686"/>
      <c r="AE471" s="548" t="s">
        <v>775</v>
      </c>
      <c r="AF471" s="542" t="s">
        <v>819</v>
      </c>
      <c r="AG471" s="682"/>
      <c r="AH471" s="678"/>
      <c r="AI471" s="682"/>
      <c r="AJ471" s="671"/>
      <c r="AK471" s="671"/>
      <c r="AL471" s="663"/>
      <c r="AM471" s="663"/>
      <c r="AN471" s="663"/>
      <c r="AO471" s="663"/>
      <c r="AP471" s="560" t="s">
        <v>844</v>
      </c>
    </row>
    <row r="472" spans="1:42" ht="18.75" thickBot="1" x14ac:dyDescent="0.25">
      <c r="A472" s="202"/>
      <c r="B472" s="175" t="s">
        <v>576</v>
      </c>
      <c r="C472" s="119">
        <v>85341</v>
      </c>
      <c r="D472" s="236"/>
      <c r="E472" s="236"/>
      <c r="F472" s="236"/>
      <c r="G472" s="236"/>
      <c r="H472" s="236"/>
      <c r="I472" s="236"/>
      <c r="J472" s="236"/>
      <c r="K472" s="237"/>
      <c r="L472" s="237"/>
      <c r="M472" s="237"/>
      <c r="N472" s="238"/>
      <c r="O472" s="238"/>
      <c r="P472" s="239">
        <v>18570000</v>
      </c>
      <c r="Q472" s="238"/>
      <c r="R472" s="119">
        <v>25</v>
      </c>
      <c r="S472" s="240">
        <f t="shared" si="55"/>
        <v>23212500</v>
      </c>
      <c r="T472" s="241">
        <v>24670000</v>
      </c>
      <c r="U472" s="137">
        <f t="shared" si="52"/>
        <v>0.32848680667743674</v>
      </c>
      <c r="V472" s="236"/>
      <c r="W472" s="236" t="str">
        <f t="shared" si="56"/>
        <v>41</v>
      </c>
      <c r="X472" s="236" t="str">
        <f t="shared" si="51"/>
        <v>853</v>
      </c>
      <c r="Y472" s="144">
        <v>60000000</v>
      </c>
      <c r="Z472" s="553">
        <f t="shared" si="57"/>
        <v>1.5848142164781907</v>
      </c>
      <c r="AA472" s="242">
        <v>5200000</v>
      </c>
      <c r="AB472" s="292"/>
      <c r="AC472" s="292"/>
      <c r="AD472" s="686"/>
      <c r="AE472" s="548" t="s">
        <v>817</v>
      </c>
      <c r="AF472" s="542"/>
      <c r="AG472" s="682"/>
      <c r="AH472" s="678"/>
      <c r="AI472" s="682"/>
      <c r="AJ472" s="671"/>
      <c r="AK472" s="671"/>
      <c r="AL472" s="663"/>
      <c r="AM472" s="663"/>
      <c r="AN472" s="663"/>
      <c r="AO472" s="663"/>
      <c r="AP472" s="560" t="s">
        <v>845</v>
      </c>
    </row>
    <row r="473" spans="1:42" ht="18.75" thickBot="1" x14ac:dyDescent="0.25">
      <c r="A473" s="202"/>
      <c r="B473" s="180" t="s">
        <v>577</v>
      </c>
      <c r="C473" s="181">
        <v>85344</v>
      </c>
      <c r="D473" s="250"/>
      <c r="E473" s="250"/>
      <c r="F473" s="250"/>
      <c r="G473" s="250"/>
      <c r="H473" s="250"/>
      <c r="I473" s="250"/>
      <c r="J473" s="250"/>
      <c r="K473" s="251"/>
      <c r="L473" s="251"/>
      <c r="M473" s="251"/>
      <c r="N473" s="252"/>
      <c r="O473" s="252"/>
      <c r="P473" s="253">
        <v>30870000</v>
      </c>
      <c r="Q473" s="252"/>
      <c r="R473" s="181">
        <v>25</v>
      </c>
      <c r="S473" s="254">
        <f t="shared" si="55"/>
        <v>38587500</v>
      </c>
      <c r="T473" s="255">
        <v>41670000</v>
      </c>
      <c r="U473" s="190">
        <f t="shared" si="52"/>
        <v>0.3498542274052478</v>
      </c>
      <c r="V473" s="256"/>
      <c r="W473" s="256" t="str">
        <f t="shared" si="56"/>
        <v>44</v>
      </c>
      <c r="X473" s="256" t="str">
        <f t="shared" si="51"/>
        <v>853</v>
      </c>
      <c r="Y473" s="347">
        <v>80000000</v>
      </c>
      <c r="Z473" s="553">
        <f t="shared" si="57"/>
        <v>1.0732102364755427</v>
      </c>
      <c r="AA473" s="257">
        <v>8100000</v>
      </c>
      <c r="AB473" s="293"/>
      <c r="AC473" s="293"/>
      <c r="AD473" s="687"/>
      <c r="AE473" s="548" t="s">
        <v>817</v>
      </c>
      <c r="AF473" s="542"/>
      <c r="AG473" s="683"/>
      <c r="AH473" s="679"/>
      <c r="AI473" s="683"/>
      <c r="AJ473" s="672"/>
      <c r="AK473" s="672"/>
      <c r="AL473" s="664"/>
      <c r="AM473" s="664"/>
      <c r="AN473" s="664"/>
      <c r="AO473" s="664"/>
      <c r="AP473" s="560"/>
    </row>
    <row r="474" spans="1:42" x14ac:dyDescent="0.2">
      <c r="A474" s="122"/>
      <c r="B474" s="122"/>
      <c r="C474" s="122"/>
      <c r="D474" s="122"/>
      <c r="E474" s="122"/>
      <c r="F474" s="122"/>
      <c r="G474" s="122"/>
      <c r="H474" s="122"/>
      <c r="I474" s="122"/>
      <c r="J474" s="122"/>
      <c r="K474" s="122"/>
      <c r="N474" s="176"/>
      <c r="P474" s="176"/>
      <c r="W474" s="176" t="str">
        <f t="shared" si="56"/>
        <v/>
      </c>
      <c r="X474" s="176" t="str">
        <f t="shared" si="51"/>
        <v/>
      </c>
      <c r="AE474" s="512"/>
      <c r="AF474" s="550"/>
      <c r="AG474" s="549"/>
      <c r="AH474" s="550"/>
      <c r="AI474" s="549"/>
      <c r="AJ474" s="552"/>
      <c r="AK474" s="552"/>
    </row>
    <row r="475" spans="1:42" x14ac:dyDescent="0.2">
      <c r="A475" s="122"/>
      <c r="B475" s="122"/>
      <c r="C475" s="122"/>
      <c r="D475" s="122"/>
      <c r="E475" s="122"/>
      <c r="F475" s="122"/>
      <c r="G475" s="122"/>
      <c r="H475" s="122"/>
      <c r="I475" s="122"/>
      <c r="J475" s="122"/>
      <c r="K475" s="122"/>
      <c r="N475" s="176"/>
      <c r="P475" s="176"/>
      <c r="W475" s="176" t="str">
        <f t="shared" si="56"/>
        <v/>
      </c>
      <c r="X475" s="176" t="str">
        <f t="shared" si="51"/>
        <v/>
      </c>
      <c r="AE475" s="512"/>
      <c r="AF475" s="512"/>
      <c r="AG475" s="513"/>
      <c r="AH475" s="512"/>
      <c r="AI475" s="513"/>
      <c r="AJ475" s="513"/>
      <c r="AK475" s="513"/>
    </row>
    <row r="476" spans="1:42" x14ac:dyDescent="0.2">
      <c r="A476" s="122"/>
      <c r="B476" s="122"/>
      <c r="C476" s="122"/>
      <c r="D476" s="122"/>
      <c r="E476" s="122"/>
      <c r="F476" s="122"/>
      <c r="G476" s="122"/>
      <c r="H476" s="122"/>
      <c r="I476" s="122"/>
      <c r="J476" s="122"/>
      <c r="K476" s="122"/>
      <c r="N476" s="176"/>
      <c r="P476" s="176"/>
      <c r="W476" s="176" t="str">
        <f t="shared" si="56"/>
        <v/>
      </c>
      <c r="X476" s="176" t="str">
        <f t="shared" si="51"/>
        <v/>
      </c>
      <c r="AE476" s="512"/>
      <c r="AF476" s="512"/>
      <c r="AG476" s="513"/>
      <c r="AH476" s="512"/>
      <c r="AI476" s="513"/>
      <c r="AJ476" s="513"/>
      <c r="AK476" s="513"/>
    </row>
    <row r="477" spans="1:42" x14ac:dyDescent="0.2">
      <c r="A477" s="122"/>
      <c r="B477" s="122"/>
      <c r="C477" s="122"/>
      <c r="D477" s="122"/>
      <c r="E477" s="122"/>
      <c r="F477" s="122"/>
      <c r="G477" s="122"/>
      <c r="H477" s="122"/>
      <c r="I477" s="122"/>
      <c r="J477" s="122"/>
      <c r="K477" s="122"/>
      <c r="N477" s="176"/>
      <c r="P477" s="176"/>
      <c r="W477" s="176" t="str">
        <f t="shared" si="56"/>
        <v/>
      </c>
      <c r="X477" s="176" t="str">
        <f t="shared" si="51"/>
        <v/>
      </c>
      <c r="AE477" s="512"/>
      <c r="AF477" s="512"/>
      <c r="AG477" s="513"/>
      <c r="AH477" s="512"/>
      <c r="AI477" s="513"/>
      <c r="AJ477" s="513"/>
      <c r="AK477" s="513"/>
    </row>
    <row r="478" spans="1:42" x14ac:dyDescent="0.2">
      <c r="A478" s="122"/>
      <c r="B478" s="122"/>
      <c r="C478" s="122"/>
      <c r="D478" s="122"/>
      <c r="E478" s="122"/>
      <c r="F478" s="122"/>
      <c r="G478" s="122"/>
      <c r="H478" s="122"/>
      <c r="I478" s="122"/>
      <c r="J478" s="122"/>
      <c r="K478" s="122"/>
      <c r="N478" s="176"/>
      <c r="P478" s="176"/>
      <c r="U478" s="258"/>
      <c r="V478" s="258"/>
      <c r="W478" s="258"/>
      <c r="X478" s="258"/>
      <c r="Y478" s="353"/>
      <c r="Z478" s="258"/>
      <c r="AA478" s="258"/>
      <c r="AB478" s="258"/>
      <c r="AC478" s="258"/>
      <c r="AE478" s="512"/>
      <c r="AF478" s="512"/>
      <c r="AG478" s="513"/>
      <c r="AH478" s="512"/>
      <c r="AI478" s="513"/>
      <c r="AJ478" s="513"/>
      <c r="AK478" s="513"/>
    </row>
    <row r="479" spans="1:42" x14ac:dyDescent="0.2">
      <c r="A479" s="122"/>
      <c r="B479" s="122"/>
      <c r="C479" s="122"/>
      <c r="D479" s="122"/>
      <c r="E479" s="122"/>
      <c r="F479" s="122"/>
      <c r="G479" s="122"/>
      <c r="H479" s="122"/>
      <c r="I479" s="122"/>
      <c r="J479" s="122"/>
      <c r="K479" s="122"/>
      <c r="N479" s="176"/>
      <c r="P479" s="176"/>
      <c r="U479" s="258"/>
      <c r="V479" s="258"/>
      <c r="W479" s="258"/>
      <c r="X479" s="258"/>
      <c r="Y479" s="353"/>
      <c r="Z479" s="258"/>
      <c r="AA479" s="258"/>
      <c r="AB479" s="258"/>
      <c r="AC479" s="258"/>
      <c r="AE479" s="512"/>
      <c r="AF479" s="512"/>
      <c r="AG479" s="513"/>
      <c r="AH479" s="512"/>
      <c r="AI479" s="513"/>
      <c r="AJ479" s="513"/>
      <c r="AK479" s="513"/>
    </row>
    <row r="480" spans="1:42" x14ac:dyDescent="0.2">
      <c r="A480" s="122"/>
      <c r="B480" s="122"/>
      <c r="C480" s="122"/>
      <c r="D480" s="122"/>
      <c r="E480" s="122"/>
      <c r="F480" s="122"/>
      <c r="G480" s="122"/>
      <c r="H480" s="122"/>
      <c r="I480" s="122"/>
      <c r="J480" s="122"/>
      <c r="K480" s="122"/>
      <c r="N480" s="176"/>
      <c r="P480" s="176"/>
      <c r="U480" s="258"/>
      <c r="V480" s="258"/>
      <c r="W480" s="258"/>
      <c r="X480" s="258"/>
      <c r="Y480" s="353"/>
      <c r="Z480" s="258"/>
      <c r="AA480" s="258"/>
      <c r="AB480" s="258"/>
      <c r="AC480" s="258"/>
      <c r="AE480" s="512"/>
      <c r="AF480" s="512"/>
      <c r="AG480" s="513"/>
      <c r="AH480" s="512"/>
      <c r="AI480" s="513"/>
      <c r="AJ480" s="513"/>
      <c r="AK480" s="513"/>
    </row>
    <row r="481" spans="1:37" x14ac:dyDescent="0.2">
      <c r="A481" s="122"/>
      <c r="B481" s="122"/>
      <c r="C481" s="122"/>
      <c r="D481" s="122"/>
      <c r="E481" s="122"/>
      <c r="F481" s="122"/>
      <c r="G481" s="122"/>
      <c r="H481" s="122"/>
      <c r="I481" s="122"/>
      <c r="J481" s="122"/>
      <c r="K481" s="122"/>
      <c r="N481" s="176"/>
      <c r="P481" s="176"/>
      <c r="U481" s="258"/>
      <c r="V481" s="258"/>
      <c r="W481" s="258"/>
      <c r="X481" s="258"/>
      <c r="Y481" s="353"/>
      <c r="Z481" s="258"/>
      <c r="AA481" s="258"/>
      <c r="AB481" s="258"/>
      <c r="AC481" s="258"/>
      <c r="AE481" s="512"/>
      <c r="AF481" s="512"/>
      <c r="AG481" s="513"/>
      <c r="AH481" s="512"/>
      <c r="AI481" s="513"/>
      <c r="AJ481" s="513"/>
      <c r="AK481" s="513"/>
    </row>
    <row r="482" spans="1:37" x14ac:dyDescent="0.2">
      <c r="A482" s="122"/>
      <c r="B482" s="122"/>
      <c r="C482" s="122"/>
      <c r="D482" s="122"/>
      <c r="E482" s="122"/>
      <c r="F482" s="122"/>
      <c r="G482" s="122"/>
      <c r="H482" s="122"/>
      <c r="I482" s="122"/>
      <c r="J482" s="122"/>
      <c r="K482" s="122"/>
      <c r="N482" s="176"/>
      <c r="P482" s="176"/>
      <c r="U482" s="258"/>
      <c r="V482" s="258"/>
      <c r="W482" s="258"/>
      <c r="X482" s="258"/>
      <c r="Y482" s="353"/>
      <c r="Z482" s="258"/>
      <c r="AA482" s="258"/>
      <c r="AB482" s="258"/>
      <c r="AC482" s="258"/>
      <c r="AE482" s="512"/>
      <c r="AF482" s="512"/>
      <c r="AG482" s="513"/>
      <c r="AH482" s="512"/>
      <c r="AI482" s="513"/>
      <c r="AJ482" s="513"/>
      <c r="AK482" s="513"/>
    </row>
    <row r="483" spans="1:37" x14ac:dyDescent="0.2">
      <c r="A483" s="122"/>
      <c r="B483" s="122"/>
      <c r="C483" s="122"/>
      <c r="D483" s="122"/>
      <c r="E483" s="122"/>
      <c r="F483" s="122"/>
      <c r="G483" s="122"/>
      <c r="H483" s="122"/>
      <c r="I483" s="122"/>
      <c r="J483" s="122"/>
      <c r="K483" s="122"/>
      <c r="N483" s="176"/>
      <c r="P483" s="176"/>
      <c r="U483" s="258"/>
      <c r="V483" s="258"/>
      <c r="W483" s="258"/>
      <c r="X483" s="258"/>
      <c r="Y483" s="353"/>
      <c r="Z483" s="258"/>
      <c r="AA483" s="258"/>
      <c r="AB483" s="258"/>
      <c r="AC483" s="258"/>
      <c r="AE483" s="512"/>
      <c r="AF483" s="512"/>
      <c r="AG483" s="513"/>
      <c r="AH483" s="512"/>
      <c r="AI483" s="513"/>
      <c r="AJ483" s="513"/>
      <c r="AK483" s="513"/>
    </row>
    <row r="484" spans="1:37" x14ac:dyDescent="0.2">
      <c r="A484" s="122"/>
      <c r="B484" s="122"/>
      <c r="C484" s="122"/>
      <c r="D484" s="122"/>
      <c r="E484" s="122"/>
      <c r="F484" s="122"/>
      <c r="G484" s="122"/>
      <c r="H484" s="122"/>
      <c r="I484" s="122"/>
      <c r="J484" s="122"/>
      <c r="K484" s="122"/>
      <c r="N484" s="176"/>
      <c r="P484" s="176"/>
      <c r="W484" s="176" t="str">
        <f t="shared" ref="W484:W507" si="58">RIGHT(C484:C484,2)</f>
        <v/>
      </c>
      <c r="X484" s="176" t="str">
        <f t="shared" ref="X484:X507" si="59">LEFT(C484,3)</f>
        <v/>
      </c>
      <c r="AE484" s="512"/>
      <c r="AF484" s="512"/>
      <c r="AG484" s="513"/>
      <c r="AH484" s="512"/>
      <c r="AI484" s="513"/>
      <c r="AJ484" s="513"/>
      <c r="AK484" s="513"/>
    </row>
    <row r="485" spans="1:37" x14ac:dyDescent="0.2">
      <c r="A485" s="122"/>
      <c r="B485" s="122"/>
      <c r="C485" s="122"/>
      <c r="D485" s="122"/>
      <c r="E485" s="122"/>
      <c r="F485" s="122"/>
      <c r="G485" s="122"/>
      <c r="H485" s="122"/>
      <c r="I485" s="122"/>
      <c r="J485" s="122"/>
      <c r="K485" s="122"/>
      <c r="N485" s="176"/>
      <c r="P485" s="176"/>
      <c r="W485" s="176" t="str">
        <f t="shared" si="58"/>
        <v/>
      </c>
      <c r="X485" s="176" t="str">
        <f t="shared" si="59"/>
        <v/>
      </c>
      <c r="AE485" s="512"/>
      <c r="AF485" s="512"/>
      <c r="AG485" s="513"/>
      <c r="AH485" s="512"/>
      <c r="AI485" s="513"/>
      <c r="AJ485" s="513"/>
      <c r="AK485" s="513"/>
    </row>
    <row r="486" spans="1:37" x14ac:dyDescent="0.2">
      <c r="A486" s="122"/>
      <c r="B486" s="122"/>
      <c r="C486" s="122"/>
      <c r="D486" s="122"/>
      <c r="E486" s="122"/>
      <c r="F486" s="122"/>
      <c r="G486" s="122"/>
      <c r="H486" s="122"/>
      <c r="I486" s="122"/>
      <c r="J486" s="122"/>
      <c r="K486" s="122"/>
      <c r="N486" s="176"/>
      <c r="P486" s="176"/>
      <c r="W486" s="176" t="str">
        <f t="shared" si="58"/>
        <v/>
      </c>
      <c r="X486" s="176" t="str">
        <f t="shared" si="59"/>
        <v/>
      </c>
      <c r="AE486" s="512"/>
      <c r="AF486" s="512"/>
      <c r="AG486" s="513"/>
      <c r="AH486" s="512"/>
      <c r="AI486" s="513"/>
      <c r="AJ486" s="513"/>
      <c r="AK486" s="513"/>
    </row>
    <row r="487" spans="1:37" x14ac:dyDescent="0.2">
      <c r="A487" s="122"/>
      <c r="B487" s="122"/>
      <c r="C487" s="122"/>
      <c r="D487" s="122"/>
      <c r="E487" s="122"/>
      <c r="F487" s="122"/>
      <c r="G487" s="122"/>
      <c r="H487" s="122"/>
      <c r="I487" s="122"/>
      <c r="J487" s="122"/>
      <c r="K487" s="122"/>
      <c r="N487" s="176"/>
      <c r="P487" s="176"/>
      <c r="W487" s="176" t="str">
        <f t="shared" si="58"/>
        <v/>
      </c>
      <c r="X487" s="176" t="str">
        <f t="shared" si="59"/>
        <v/>
      </c>
      <c r="AE487" s="512"/>
      <c r="AF487" s="512"/>
      <c r="AG487" s="513"/>
      <c r="AH487" s="512"/>
      <c r="AI487" s="513"/>
      <c r="AJ487" s="513"/>
      <c r="AK487" s="513"/>
    </row>
    <row r="488" spans="1:37" x14ac:dyDescent="0.2">
      <c r="A488" s="122"/>
      <c r="B488" s="122"/>
      <c r="C488" s="122"/>
      <c r="D488" s="122"/>
      <c r="E488" s="122"/>
      <c r="F488" s="122"/>
      <c r="G488" s="122"/>
      <c r="H488" s="122"/>
      <c r="I488" s="122"/>
      <c r="J488" s="122"/>
      <c r="K488" s="122"/>
      <c r="N488" s="176"/>
      <c r="P488" s="176"/>
      <c r="W488" s="176" t="str">
        <f t="shared" si="58"/>
        <v/>
      </c>
      <c r="X488" s="176" t="str">
        <f t="shared" si="59"/>
        <v/>
      </c>
      <c r="AE488" s="512"/>
      <c r="AF488" s="512"/>
      <c r="AG488" s="513"/>
      <c r="AH488" s="512"/>
      <c r="AI488" s="513"/>
      <c r="AJ488" s="513"/>
      <c r="AK488" s="513"/>
    </row>
    <row r="489" spans="1:37" x14ac:dyDescent="0.2">
      <c r="A489" s="122"/>
      <c r="B489" s="122"/>
      <c r="C489" s="122"/>
      <c r="D489" s="122"/>
      <c r="E489" s="122"/>
      <c r="F489" s="122"/>
      <c r="G489" s="122"/>
      <c r="H489" s="122"/>
      <c r="I489" s="122"/>
      <c r="J489" s="122"/>
      <c r="K489" s="122"/>
      <c r="N489" s="176"/>
      <c r="P489" s="176"/>
      <c r="W489" s="176" t="str">
        <f t="shared" si="58"/>
        <v/>
      </c>
      <c r="X489" s="176" t="str">
        <f t="shared" si="59"/>
        <v/>
      </c>
      <c r="AE489" s="512"/>
      <c r="AF489" s="512"/>
      <c r="AG489" s="513"/>
      <c r="AH489" s="512"/>
      <c r="AI489" s="513"/>
      <c r="AJ489" s="513"/>
      <c r="AK489" s="513"/>
    </row>
    <row r="490" spans="1:37" x14ac:dyDescent="0.2">
      <c r="A490" s="122"/>
      <c r="B490" s="122"/>
      <c r="C490" s="122"/>
      <c r="D490" s="122"/>
      <c r="E490" s="122"/>
      <c r="F490" s="122"/>
      <c r="G490" s="122"/>
      <c r="H490" s="122"/>
      <c r="I490" s="122"/>
      <c r="J490" s="122"/>
      <c r="K490" s="122"/>
      <c r="N490" s="176"/>
      <c r="P490" s="176"/>
      <c r="W490" s="176" t="str">
        <f t="shared" si="58"/>
        <v/>
      </c>
      <c r="X490" s="176" t="str">
        <f t="shared" si="59"/>
        <v/>
      </c>
      <c r="AE490" s="512"/>
      <c r="AF490" s="512"/>
      <c r="AG490" s="513"/>
      <c r="AH490" s="512"/>
      <c r="AI490" s="513"/>
      <c r="AJ490" s="513"/>
      <c r="AK490" s="513"/>
    </row>
    <row r="491" spans="1:37" x14ac:dyDescent="0.2">
      <c r="A491" s="122"/>
      <c r="B491" s="122"/>
      <c r="C491" s="122"/>
      <c r="D491" s="122"/>
      <c r="E491" s="122"/>
      <c r="F491" s="122"/>
      <c r="G491" s="122"/>
      <c r="H491" s="122"/>
      <c r="I491" s="122"/>
      <c r="J491" s="122"/>
      <c r="K491" s="122"/>
      <c r="N491" s="176"/>
      <c r="P491" s="176"/>
      <c r="W491" s="176" t="str">
        <f t="shared" si="58"/>
        <v/>
      </c>
      <c r="X491" s="176" t="str">
        <f t="shared" si="59"/>
        <v/>
      </c>
      <c r="AE491" s="512"/>
      <c r="AF491" s="512"/>
      <c r="AG491" s="513"/>
      <c r="AH491" s="512"/>
      <c r="AI491" s="513"/>
      <c r="AJ491" s="513"/>
      <c r="AK491" s="513"/>
    </row>
    <row r="492" spans="1:37" x14ac:dyDescent="0.2">
      <c r="A492" s="122"/>
      <c r="B492" s="122"/>
      <c r="C492" s="122"/>
      <c r="D492" s="122"/>
      <c r="E492" s="122"/>
      <c r="F492" s="122"/>
      <c r="G492" s="122"/>
      <c r="H492" s="122"/>
      <c r="I492" s="122"/>
      <c r="J492" s="122"/>
      <c r="K492" s="122"/>
      <c r="N492" s="176"/>
      <c r="P492" s="176"/>
      <c r="W492" s="176" t="str">
        <f t="shared" si="58"/>
        <v/>
      </c>
      <c r="X492" s="176" t="str">
        <f t="shared" si="59"/>
        <v/>
      </c>
      <c r="AE492" s="512"/>
      <c r="AF492" s="512"/>
      <c r="AG492" s="513"/>
      <c r="AH492" s="512"/>
      <c r="AI492" s="513"/>
      <c r="AJ492" s="513"/>
      <c r="AK492" s="513"/>
    </row>
    <row r="493" spans="1:37" x14ac:dyDescent="0.2">
      <c r="A493" s="122"/>
      <c r="B493" s="122"/>
      <c r="C493" s="122"/>
      <c r="D493" s="122"/>
      <c r="E493" s="122"/>
      <c r="F493" s="122"/>
      <c r="G493" s="122"/>
      <c r="H493" s="122"/>
      <c r="I493" s="122"/>
      <c r="J493" s="122"/>
      <c r="K493" s="122"/>
      <c r="N493" s="176"/>
      <c r="P493" s="176"/>
      <c r="W493" s="176" t="str">
        <f t="shared" si="58"/>
        <v/>
      </c>
      <c r="X493" s="176" t="str">
        <f t="shared" si="59"/>
        <v/>
      </c>
      <c r="AE493" s="512"/>
      <c r="AF493" s="512"/>
      <c r="AG493" s="513"/>
      <c r="AH493" s="512"/>
      <c r="AI493" s="513"/>
      <c r="AJ493" s="513"/>
      <c r="AK493" s="513"/>
    </row>
    <row r="494" spans="1:37" x14ac:dyDescent="0.2">
      <c r="A494" s="122"/>
      <c r="B494" s="122"/>
      <c r="C494" s="122"/>
      <c r="D494" s="122"/>
      <c r="E494" s="122"/>
      <c r="F494" s="122"/>
      <c r="G494" s="122"/>
      <c r="H494" s="122"/>
      <c r="I494" s="122"/>
      <c r="J494" s="122"/>
      <c r="K494" s="122"/>
      <c r="N494" s="176"/>
      <c r="P494" s="176"/>
      <c r="W494" s="176" t="str">
        <f t="shared" si="58"/>
        <v/>
      </c>
      <c r="X494" s="176" t="str">
        <f t="shared" si="59"/>
        <v/>
      </c>
      <c r="AE494" s="512"/>
      <c r="AF494" s="512"/>
      <c r="AG494" s="513"/>
      <c r="AH494" s="512"/>
      <c r="AI494" s="513"/>
      <c r="AJ494" s="513"/>
      <c r="AK494" s="513"/>
    </row>
    <row r="495" spans="1:37" x14ac:dyDescent="0.2">
      <c r="A495" s="122"/>
      <c r="B495" s="122"/>
      <c r="C495" s="122"/>
      <c r="D495" s="122"/>
      <c r="E495" s="122"/>
      <c r="F495" s="122"/>
      <c r="G495" s="122"/>
      <c r="H495" s="122"/>
      <c r="I495" s="122"/>
      <c r="J495" s="122"/>
      <c r="K495" s="122"/>
      <c r="N495" s="176"/>
      <c r="P495" s="176"/>
      <c r="W495" s="176" t="str">
        <f t="shared" si="58"/>
        <v/>
      </c>
      <c r="X495" s="176" t="str">
        <f t="shared" si="59"/>
        <v/>
      </c>
      <c r="AE495" s="512"/>
      <c r="AF495" s="512"/>
      <c r="AG495" s="513"/>
      <c r="AH495" s="512"/>
      <c r="AI495" s="513"/>
      <c r="AJ495" s="513"/>
      <c r="AK495" s="513"/>
    </row>
    <row r="496" spans="1:37" x14ac:dyDescent="0.2">
      <c r="A496" s="122"/>
      <c r="B496" s="122"/>
      <c r="C496" s="122"/>
      <c r="D496" s="122"/>
      <c r="E496" s="122"/>
      <c r="F496" s="122"/>
      <c r="G496" s="122"/>
      <c r="H496" s="122"/>
      <c r="I496" s="122"/>
      <c r="J496" s="122"/>
      <c r="K496" s="122"/>
      <c r="N496" s="176"/>
      <c r="P496" s="176"/>
      <c r="W496" s="176" t="str">
        <f t="shared" si="58"/>
        <v/>
      </c>
      <c r="X496" s="176" t="str">
        <f t="shared" si="59"/>
        <v/>
      </c>
      <c r="AE496" s="512"/>
      <c r="AF496" s="512"/>
      <c r="AG496" s="513"/>
      <c r="AH496" s="512"/>
      <c r="AI496" s="513"/>
      <c r="AJ496" s="513"/>
      <c r="AK496" s="513"/>
    </row>
    <row r="497" spans="1:42" x14ac:dyDescent="0.2">
      <c r="A497" s="122"/>
      <c r="B497" s="122"/>
      <c r="C497" s="122"/>
      <c r="D497" s="122"/>
      <c r="E497" s="122"/>
      <c r="F497" s="122"/>
      <c r="G497" s="122"/>
      <c r="H497" s="122"/>
      <c r="I497" s="122"/>
      <c r="J497" s="122"/>
      <c r="K497" s="122"/>
      <c r="N497" s="176"/>
      <c r="P497" s="176"/>
      <c r="W497" s="176" t="str">
        <f t="shared" si="58"/>
        <v/>
      </c>
      <c r="X497" s="176" t="str">
        <f t="shared" si="59"/>
        <v/>
      </c>
      <c r="AE497" s="512"/>
      <c r="AF497" s="512"/>
      <c r="AG497" s="513"/>
      <c r="AH497" s="512"/>
      <c r="AI497" s="513"/>
      <c r="AJ497" s="513"/>
      <c r="AK497" s="513"/>
    </row>
    <row r="498" spans="1:42" s="352" customFormat="1" x14ac:dyDescent="0.2">
      <c r="A498" s="122"/>
      <c r="B498" s="122"/>
      <c r="C498" s="122"/>
      <c r="D498" s="122"/>
      <c r="E498" s="122"/>
      <c r="F498" s="122"/>
      <c r="G498" s="122"/>
      <c r="H498" s="122"/>
      <c r="I498" s="122"/>
      <c r="J498" s="122"/>
      <c r="K498" s="122"/>
      <c r="L498" s="176"/>
      <c r="M498" s="176"/>
      <c r="N498" s="176"/>
      <c r="O498" s="176"/>
      <c r="P498" s="176"/>
      <c r="Q498" s="176"/>
      <c r="R498" s="176"/>
      <c r="S498" s="176"/>
      <c r="T498" s="176"/>
      <c r="U498" s="176"/>
      <c r="V498" s="176"/>
      <c r="W498" s="176" t="str">
        <f t="shared" si="58"/>
        <v/>
      </c>
      <c r="X498" s="176" t="str">
        <f t="shared" si="59"/>
        <v/>
      </c>
      <c r="Z498" s="176"/>
      <c r="AA498" s="232"/>
      <c r="AB498" s="233"/>
      <c r="AC498" s="233"/>
      <c r="AD498" s="122"/>
      <c r="AE498" s="512"/>
      <c r="AF498" s="512"/>
      <c r="AG498" s="513"/>
      <c r="AH498" s="512"/>
      <c r="AI498" s="513"/>
      <c r="AJ498" s="513"/>
      <c r="AK498" s="513"/>
      <c r="AP498" s="124"/>
    </row>
    <row r="499" spans="1:42" s="352" customFormat="1" x14ac:dyDescent="0.2">
      <c r="A499" s="122"/>
      <c r="B499" s="122"/>
      <c r="C499" s="122"/>
      <c r="D499" s="122"/>
      <c r="E499" s="122"/>
      <c r="F499" s="122"/>
      <c r="G499" s="122"/>
      <c r="H499" s="122"/>
      <c r="I499" s="122"/>
      <c r="J499" s="122"/>
      <c r="K499" s="122"/>
      <c r="L499" s="176"/>
      <c r="M499" s="176"/>
      <c r="N499" s="176"/>
      <c r="O499" s="176"/>
      <c r="P499" s="176"/>
      <c r="Q499" s="176"/>
      <c r="R499" s="176"/>
      <c r="S499" s="176"/>
      <c r="T499" s="176"/>
      <c r="U499" s="176"/>
      <c r="V499" s="176"/>
      <c r="W499" s="176" t="str">
        <f t="shared" si="58"/>
        <v/>
      </c>
      <c r="X499" s="176" t="str">
        <f t="shared" si="59"/>
        <v/>
      </c>
      <c r="Z499" s="176"/>
      <c r="AA499" s="232"/>
      <c r="AB499" s="233"/>
      <c r="AC499" s="233"/>
      <c r="AD499" s="122"/>
      <c r="AE499" s="512"/>
      <c r="AF499" s="512"/>
      <c r="AG499" s="513"/>
      <c r="AH499" s="512"/>
      <c r="AI499" s="513"/>
      <c r="AJ499" s="513"/>
      <c r="AK499" s="513"/>
      <c r="AP499" s="124"/>
    </row>
    <row r="500" spans="1:42" s="352" customFormat="1" x14ac:dyDescent="0.2">
      <c r="A500" s="122"/>
      <c r="B500" s="122"/>
      <c r="C500" s="122"/>
      <c r="D500" s="122"/>
      <c r="E500" s="122"/>
      <c r="F500" s="122"/>
      <c r="G500" s="122"/>
      <c r="H500" s="122"/>
      <c r="I500" s="122"/>
      <c r="J500" s="122"/>
      <c r="K500" s="122"/>
      <c r="L500" s="176"/>
      <c r="M500" s="176"/>
      <c r="N500" s="176"/>
      <c r="O500" s="176"/>
      <c r="P500" s="176"/>
      <c r="Q500" s="176"/>
      <c r="R500" s="176"/>
      <c r="S500" s="176"/>
      <c r="T500" s="176"/>
      <c r="U500" s="176"/>
      <c r="V500" s="176"/>
      <c r="W500" s="176" t="str">
        <f t="shared" si="58"/>
        <v/>
      </c>
      <c r="X500" s="176" t="str">
        <f t="shared" si="59"/>
        <v/>
      </c>
      <c r="Z500" s="176"/>
      <c r="AA500" s="232"/>
      <c r="AB500" s="233"/>
      <c r="AC500" s="233"/>
      <c r="AD500" s="122"/>
      <c r="AE500" s="512"/>
      <c r="AF500" s="512"/>
      <c r="AG500" s="513"/>
      <c r="AH500" s="512"/>
      <c r="AI500" s="513"/>
      <c r="AJ500" s="513"/>
      <c r="AK500" s="513"/>
      <c r="AP500" s="124"/>
    </row>
    <row r="501" spans="1:42" s="352" customFormat="1" x14ac:dyDescent="0.2">
      <c r="A501" s="122"/>
      <c r="B501" s="122"/>
      <c r="C501" s="122"/>
      <c r="D501" s="122"/>
      <c r="E501" s="122"/>
      <c r="F501" s="122"/>
      <c r="G501" s="122"/>
      <c r="H501" s="122"/>
      <c r="I501" s="122"/>
      <c r="J501" s="122"/>
      <c r="K501" s="122"/>
      <c r="L501" s="176"/>
      <c r="M501" s="176"/>
      <c r="N501" s="176"/>
      <c r="O501" s="176"/>
      <c r="P501" s="176"/>
      <c r="Q501" s="176"/>
      <c r="R501" s="176"/>
      <c r="S501" s="176"/>
      <c r="T501" s="176"/>
      <c r="U501" s="176"/>
      <c r="V501" s="176"/>
      <c r="W501" s="176" t="str">
        <f t="shared" si="58"/>
        <v/>
      </c>
      <c r="X501" s="176" t="str">
        <f t="shared" si="59"/>
        <v/>
      </c>
      <c r="Z501" s="176"/>
      <c r="AA501" s="232"/>
      <c r="AB501" s="233"/>
      <c r="AC501" s="233"/>
      <c r="AD501" s="122"/>
      <c r="AE501" s="512"/>
      <c r="AF501" s="512"/>
      <c r="AG501" s="513"/>
      <c r="AH501" s="512"/>
      <c r="AI501" s="513"/>
      <c r="AJ501" s="513"/>
      <c r="AK501" s="513"/>
      <c r="AP501" s="124"/>
    </row>
    <row r="502" spans="1:42" s="352" customFormat="1" x14ac:dyDescent="0.2">
      <c r="A502" s="122"/>
      <c r="B502" s="122"/>
      <c r="C502" s="122"/>
      <c r="D502" s="122"/>
      <c r="E502" s="122"/>
      <c r="F502" s="122"/>
      <c r="G502" s="122"/>
      <c r="H502" s="122"/>
      <c r="I502" s="122"/>
      <c r="J502" s="122"/>
      <c r="K502" s="122"/>
      <c r="L502" s="176"/>
      <c r="M502" s="176"/>
      <c r="N502" s="176"/>
      <c r="O502" s="176"/>
      <c r="P502" s="176"/>
      <c r="Q502" s="176"/>
      <c r="R502" s="176"/>
      <c r="S502" s="176"/>
      <c r="T502" s="176"/>
      <c r="U502" s="176"/>
      <c r="V502" s="176"/>
      <c r="W502" s="176" t="str">
        <f t="shared" si="58"/>
        <v/>
      </c>
      <c r="X502" s="176" t="str">
        <f t="shared" si="59"/>
        <v/>
      </c>
      <c r="Z502" s="176"/>
      <c r="AA502" s="232"/>
      <c r="AB502" s="233"/>
      <c r="AC502" s="233"/>
      <c r="AD502" s="122"/>
      <c r="AE502" s="512"/>
      <c r="AF502" s="512"/>
      <c r="AG502" s="513"/>
      <c r="AH502" s="512"/>
      <c r="AI502" s="513"/>
      <c r="AJ502" s="513"/>
      <c r="AK502" s="513"/>
      <c r="AP502" s="124"/>
    </row>
    <row r="503" spans="1:42" s="352" customFormat="1" x14ac:dyDescent="0.2">
      <c r="A503" s="122"/>
      <c r="B503" s="122"/>
      <c r="C503" s="122"/>
      <c r="D503" s="122"/>
      <c r="E503" s="122"/>
      <c r="F503" s="122"/>
      <c r="G503" s="122"/>
      <c r="H503" s="122"/>
      <c r="I503" s="122"/>
      <c r="J503" s="122"/>
      <c r="K503" s="122"/>
      <c r="L503" s="176"/>
      <c r="M503" s="176"/>
      <c r="N503" s="176"/>
      <c r="O503" s="176"/>
      <c r="P503" s="176"/>
      <c r="Q503" s="176"/>
      <c r="R503" s="176"/>
      <c r="S503" s="176"/>
      <c r="T503" s="176"/>
      <c r="U503" s="176"/>
      <c r="V503" s="176"/>
      <c r="W503" s="176" t="str">
        <f t="shared" si="58"/>
        <v/>
      </c>
      <c r="X503" s="176" t="str">
        <f t="shared" si="59"/>
        <v/>
      </c>
      <c r="Z503" s="176"/>
      <c r="AA503" s="232"/>
      <c r="AB503" s="233"/>
      <c r="AC503" s="233"/>
      <c r="AD503" s="122"/>
      <c r="AE503" s="512"/>
      <c r="AF503" s="512"/>
      <c r="AG503" s="513"/>
      <c r="AH503" s="512"/>
      <c r="AI503" s="513"/>
      <c r="AJ503" s="513"/>
      <c r="AK503" s="513"/>
      <c r="AP503" s="124"/>
    </row>
    <row r="504" spans="1:42" s="352" customFormat="1" x14ac:dyDescent="0.2">
      <c r="A504" s="122"/>
      <c r="B504" s="122"/>
      <c r="C504" s="122"/>
      <c r="D504" s="122"/>
      <c r="E504" s="122"/>
      <c r="F504" s="122"/>
      <c r="G504" s="122"/>
      <c r="H504" s="122"/>
      <c r="I504" s="122"/>
      <c r="J504" s="122"/>
      <c r="K504" s="122"/>
      <c r="L504" s="176"/>
      <c r="M504" s="176"/>
      <c r="N504" s="176"/>
      <c r="O504" s="176"/>
      <c r="P504" s="176"/>
      <c r="Q504" s="176"/>
      <c r="R504" s="176"/>
      <c r="S504" s="176"/>
      <c r="T504" s="176"/>
      <c r="U504" s="176"/>
      <c r="V504" s="176"/>
      <c r="W504" s="176" t="str">
        <f t="shared" si="58"/>
        <v/>
      </c>
      <c r="X504" s="176" t="str">
        <f t="shared" si="59"/>
        <v/>
      </c>
      <c r="Z504" s="176"/>
      <c r="AA504" s="232"/>
      <c r="AB504" s="233"/>
      <c r="AC504" s="233"/>
      <c r="AD504" s="122"/>
      <c r="AE504" s="512"/>
      <c r="AF504" s="512"/>
      <c r="AG504" s="513"/>
      <c r="AH504" s="512"/>
      <c r="AI504" s="513"/>
      <c r="AJ504" s="513"/>
      <c r="AK504" s="513"/>
      <c r="AP504" s="124"/>
    </row>
    <row r="505" spans="1:42" s="352" customFormat="1" x14ac:dyDescent="0.2">
      <c r="A505" s="122"/>
      <c r="B505" s="122"/>
      <c r="C505" s="122"/>
      <c r="D505" s="122"/>
      <c r="E505" s="122"/>
      <c r="F505" s="122"/>
      <c r="G505" s="122"/>
      <c r="H505" s="122"/>
      <c r="I505" s="122"/>
      <c r="J505" s="122"/>
      <c r="K505" s="122"/>
      <c r="L505" s="176"/>
      <c r="M505" s="176"/>
      <c r="N505" s="176"/>
      <c r="O505" s="176"/>
      <c r="P505" s="176"/>
      <c r="Q505" s="176"/>
      <c r="R505" s="176"/>
      <c r="S505" s="176"/>
      <c r="T505" s="176"/>
      <c r="U505" s="176"/>
      <c r="V505" s="176"/>
      <c r="W505" s="176" t="str">
        <f t="shared" si="58"/>
        <v/>
      </c>
      <c r="X505" s="176" t="str">
        <f t="shared" si="59"/>
        <v/>
      </c>
      <c r="Z505" s="176"/>
      <c r="AA505" s="232"/>
      <c r="AB505" s="233"/>
      <c r="AC505" s="233"/>
      <c r="AD505" s="122"/>
      <c r="AE505" s="512"/>
      <c r="AF505" s="512"/>
      <c r="AG505" s="513"/>
      <c r="AH505" s="512"/>
      <c r="AI505" s="513"/>
      <c r="AJ505" s="513"/>
      <c r="AK505" s="513"/>
      <c r="AP505" s="124"/>
    </row>
    <row r="506" spans="1:42" s="352" customFormat="1" x14ac:dyDescent="0.2">
      <c r="A506" s="122"/>
      <c r="B506" s="122"/>
      <c r="C506" s="122"/>
      <c r="D506" s="122"/>
      <c r="E506" s="122"/>
      <c r="F506" s="122"/>
      <c r="G506" s="122"/>
      <c r="H506" s="122"/>
      <c r="I506" s="122"/>
      <c r="J506" s="122"/>
      <c r="K506" s="122"/>
      <c r="L506" s="176"/>
      <c r="M506" s="176"/>
      <c r="N506" s="176"/>
      <c r="O506" s="176"/>
      <c r="P506" s="176"/>
      <c r="Q506" s="176"/>
      <c r="R506" s="176"/>
      <c r="S506" s="176"/>
      <c r="T506" s="176"/>
      <c r="U506" s="176"/>
      <c r="V506" s="176"/>
      <c r="W506" s="176" t="str">
        <f t="shared" si="58"/>
        <v/>
      </c>
      <c r="X506" s="176" t="str">
        <f t="shared" si="59"/>
        <v/>
      </c>
      <c r="Z506" s="176"/>
      <c r="AA506" s="232"/>
      <c r="AB506" s="233"/>
      <c r="AC506" s="233"/>
      <c r="AD506" s="122"/>
      <c r="AE506" s="512"/>
      <c r="AF506" s="512"/>
      <c r="AG506" s="513"/>
      <c r="AH506" s="512"/>
      <c r="AI506" s="513"/>
      <c r="AJ506" s="513"/>
      <c r="AK506" s="513"/>
      <c r="AP506" s="124"/>
    </row>
    <row r="507" spans="1:42" s="352" customFormat="1" x14ac:dyDescent="0.2">
      <c r="A507" s="122"/>
      <c r="B507" s="122"/>
      <c r="C507" s="122"/>
      <c r="D507" s="122"/>
      <c r="E507" s="122"/>
      <c r="F507" s="122"/>
      <c r="G507" s="122"/>
      <c r="H507" s="122"/>
      <c r="I507" s="122"/>
      <c r="J507" s="122"/>
      <c r="K507" s="122"/>
      <c r="L507" s="176"/>
      <c r="M507" s="176"/>
      <c r="N507" s="176"/>
      <c r="O507" s="176"/>
      <c r="P507" s="176"/>
      <c r="Q507" s="176"/>
      <c r="R507" s="176"/>
      <c r="S507" s="176"/>
      <c r="T507" s="176"/>
      <c r="U507" s="176"/>
      <c r="V507" s="176"/>
      <c r="W507" s="176" t="str">
        <f t="shared" si="58"/>
        <v/>
      </c>
      <c r="X507" s="176" t="str">
        <f t="shared" si="59"/>
        <v/>
      </c>
      <c r="Z507" s="176"/>
      <c r="AA507" s="232"/>
      <c r="AB507" s="233"/>
      <c r="AC507" s="233"/>
      <c r="AD507" s="122"/>
      <c r="AE507" s="512"/>
      <c r="AF507" s="512"/>
      <c r="AG507" s="513"/>
      <c r="AH507" s="512"/>
      <c r="AI507" s="513"/>
      <c r="AJ507" s="513"/>
      <c r="AK507" s="513"/>
      <c r="AP507" s="124"/>
    </row>
    <row r="508" spans="1:42" s="352" customFormat="1" x14ac:dyDescent="0.2">
      <c r="A508" s="122"/>
      <c r="B508" s="122"/>
      <c r="C508" s="122"/>
      <c r="D508" s="122"/>
      <c r="E508" s="122"/>
      <c r="F508" s="122"/>
      <c r="G508" s="122"/>
      <c r="H508" s="122"/>
      <c r="I508" s="122"/>
      <c r="J508" s="122"/>
      <c r="K508" s="122"/>
      <c r="L508" s="176"/>
      <c r="M508" s="176"/>
      <c r="N508" s="176"/>
      <c r="O508" s="176"/>
      <c r="P508" s="176"/>
      <c r="Q508" s="176"/>
      <c r="R508" s="176"/>
      <c r="S508" s="176"/>
      <c r="T508" s="176"/>
      <c r="U508" s="176"/>
      <c r="V508" s="176"/>
      <c r="W508" s="176" t="str">
        <f t="shared" ref="W508:W568" si="60">RIGHT(C508:C508,2)</f>
        <v/>
      </c>
      <c r="X508" s="176" t="str">
        <f t="shared" ref="X508:X568" si="61">LEFT(C508,3)</f>
        <v/>
      </c>
      <c r="Z508" s="176"/>
      <c r="AA508" s="232"/>
      <c r="AB508" s="233"/>
      <c r="AC508" s="233"/>
      <c r="AD508" s="122"/>
      <c r="AE508" s="512"/>
      <c r="AF508" s="512"/>
      <c r="AG508" s="513"/>
      <c r="AH508" s="512"/>
      <c r="AI508" s="513"/>
      <c r="AJ508" s="513"/>
      <c r="AK508" s="513"/>
      <c r="AP508" s="124"/>
    </row>
    <row r="509" spans="1:42" s="352" customFormat="1" x14ac:dyDescent="0.2">
      <c r="A509" s="122"/>
      <c r="B509" s="122"/>
      <c r="C509" s="122"/>
      <c r="D509" s="122"/>
      <c r="E509" s="122"/>
      <c r="F509" s="122"/>
      <c r="G509" s="122"/>
      <c r="H509" s="122"/>
      <c r="I509" s="122"/>
      <c r="J509" s="122"/>
      <c r="K509" s="122"/>
      <c r="L509" s="176"/>
      <c r="M509" s="176"/>
      <c r="N509" s="176"/>
      <c r="O509" s="176"/>
      <c r="P509" s="176"/>
      <c r="Q509" s="176"/>
      <c r="R509" s="176"/>
      <c r="S509" s="176"/>
      <c r="T509" s="176"/>
      <c r="U509" s="176"/>
      <c r="V509" s="176"/>
      <c r="W509" s="176" t="str">
        <f t="shared" si="60"/>
        <v/>
      </c>
      <c r="X509" s="176" t="str">
        <f t="shared" si="61"/>
        <v/>
      </c>
      <c r="Z509" s="176"/>
      <c r="AA509" s="232"/>
      <c r="AB509" s="233"/>
      <c r="AC509" s="233"/>
      <c r="AD509" s="122"/>
      <c r="AE509" s="512"/>
      <c r="AF509" s="512"/>
      <c r="AG509" s="513"/>
      <c r="AH509" s="512"/>
      <c r="AI509" s="513"/>
      <c r="AJ509" s="513"/>
      <c r="AK509" s="513"/>
      <c r="AP509" s="124"/>
    </row>
    <row r="510" spans="1:42" s="352" customFormat="1" x14ac:dyDescent="0.2">
      <c r="A510" s="122"/>
      <c r="B510" s="122"/>
      <c r="C510" s="122"/>
      <c r="D510" s="122"/>
      <c r="E510" s="122"/>
      <c r="F510" s="122"/>
      <c r="G510" s="122"/>
      <c r="H510" s="122"/>
      <c r="I510" s="122"/>
      <c r="J510" s="122"/>
      <c r="K510" s="122"/>
      <c r="L510" s="176"/>
      <c r="M510" s="176"/>
      <c r="N510" s="176"/>
      <c r="O510" s="176"/>
      <c r="P510" s="176"/>
      <c r="Q510" s="176"/>
      <c r="R510" s="176"/>
      <c r="S510" s="176"/>
      <c r="T510" s="176"/>
      <c r="U510" s="176"/>
      <c r="V510" s="176"/>
      <c r="W510" s="176" t="str">
        <f t="shared" si="60"/>
        <v/>
      </c>
      <c r="X510" s="176" t="str">
        <f t="shared" si="61"/>
        <v/>
      </c>
      <c r="Z510" s="176"/>
      <c r="AA510" s="232"/>
      <c r="AB510" s="233"/>
      <c r="AC510" s="233"/>
      <c r="AD510" s="122"/>
      <c r="AE510" s="512"/>
      <c r="AF510" s="512"/>
      <c r="AG510" s="513"/>
      <c r="AH510" s="512"/>
      <c r="AI510" s="513"/>
      <c r="AJ510" s="513"/>
      <c r="AK510" s="513"/>
      <c r="AP510" s="124"/>
    </row>
    <row r="511" spans="1:42" s="352" customFormat="1" x14ac:dyDescent="0.2">
      <c r="A511" s="122"/>
      <c r="B511" s="122"/>
      <c r="C511" s="122"/>
      <c r="D511" s="122"/>
      <c r="E511" s="122"/>
      <c r="F511" s="122"/>
      <c r="G511" s="122"/>
      <c r="H511" s="122"/>
      <c r="I511" s="122"/>
      <c r="J511" s="122"/>
      <c r="K511" s="122"/>
      <c r="L511" s="176"/>
      <c r="M511" s="176"/>
      <c r="N511" s="176"/>
      <c r="O511" s="176"/>
      <c r="P511" s="176"/>
      <c r="Q511" s="176"/>
      <c r="R511" s="176"/>
      <c r="S511" s="176"/>
      <c r="T511" s="176"/>
      <c r="U511" s="176"/>
      <c r="V511" s="176"/>
      <c r="W511" s="176" t="str">
        <f t="shared" si="60"/>
        <v/>
      </c>
      <c r="X511" s="176" t="str">
        <f t="shared" si="61"/>
        <v/>
      </c>
      <c r="Z511" s="176"/>
      <c r="AA511" s="232"/>
      <c r="AB511" s="233"/>
      <c r="AC511" s="233"/>
      <c r="AD511" s="122"/>
      <c r="AE511" s="512"/>
      <c r="AF511" s="512"/>
      <c r="AG511" s="513"/>
      <c r="AH511" s="512"/>
      <c r="AI511" s="513"/>
      <c r="AJ511" s="513"/>
      <c r="AK511" s="513"/>
      <c r="AP511" s="124"/>
    </row>
    <row r="512" spans="1:42" s="352" customFormat="1" x14ac:dyDescent="0.2">
      <c r="A512" s="122"/>
      <c r="B512" s="122"/>
      <c r="C512" s="122"/>
      <c r="D512" s="122"/>
      <c r="E512" s="122"/>
      <c r="F512" s="122"/>
      <c r="G512" s="122"/>
      <c r="H512" s="122"/>
      <c r="I512" s="122"/>
      <c r="J512" s="122"/>
      <c r="K512" s="122"/>
      <c r="L512" s="176"/>
      <c r="M512" s="176"/>
      <c r="N512" s="176"/>
      <c r="O512" s="176"/>
      <c r="P512" s="176"/>
      <c r="Q512" s="176"/>
      <c r="R512" s="176"/>
      <c r="S512" s="176"/>
      <c r="T512" s="176"/>
      <c r="U512" s="176"/>
      <c r="V512" s="176"/>
      <c r="W512" s="176" t="str">
        <f t="shared" si="60"/>
        <v/>
      </c>
      <c r="X512" s="176" t="str">
        <f t="shared" si="61"/>
        <v/>
      </c>
      <c r="Z512" s="176"/>
      <c r="AA512" s="232"/>
      <c r="AB512" s="233"/>
      <c r="AC512" s="233"/>
      <c r="AD512" s="122"/>
      <c r="AE512" s="512"/>
      <c r="AF512" s="512"/>
      <c r="AG512" s="513"/>
      <c r="AH512" s="512"/>
      <c r="AI512" s="513"/>
      <c r="AJ512" s="513"/>
      <c r="AK512" s="513"/>
      <c r="AP512" s="124"/>
    </row>
    <row r="513" spans="1:42" s="352" customFormat="1" x14ac:dyDescent="0.2">
      <c r="A513" s="122"/>
      <c r="B513" s="122"/>
      <c r="C513" s="122"/>
      <c r="D513" s="122"/>
      <c r="E513" s="122"/>
      <c r="F513" s="122"/>
      <c r="G513" s="122"/>
      <c r="H513" s="122"/>
      <c r="I513" s="122"/>
      <c r="J513" s="122"/>
      <c r="K513" s="122"/>
      <c r="L513" s="176"/>
      <c r="M513" s="176"/>
      <c r="N513" s="176"/>
      <c r="O513" s="176"/>
      <c r="P513" s="176"/>
      <c r="Q513" s="176"/>
      <c r="R513" s="176"/>
      <c r="S513" s="176"/>
      <c r="T513" s="176"/>
      <c r="U513" s="176"/>
      <c r="V513" s="176"/>
      <c r="W513" s="176" t="str">
        <f t="shared" si="60"/>
        <v/>
      </c>
      <c r="X513" s="176" t="str">
        <f t="shared" si="61"/>
        <v/>
      </c>
      <c r="Z513" s="176"/>
      <c r="AA513" s="232"/>
      <c r="AB513" s="233"/>
      <c r="AC513" s="233"/>
      <c r="AD513" s="122"/>
      <c r="AE513" s="512"/>
      <c r="AF513" s="512"/>
      <c r="AG513" s="513"/>
      <c r="AH513" s="512"/>
      <c r="AI513" s="513"/>
      <c r="AJ513" s="513"/>
      <c r="AK513" s="513"/>
      <c r="AP513" s="124"/>
    </row>
    <row r="514" spans="1:42" s="352" customFormat="1" x14ac:dyDescent="0.2">
      <c r="A514" s="122"/>
      <c r="B514" s="122"/>
      <c r="C514" s="122"/>
      <c r="D514" s="122"/>
      <c r="E514" s="122"/>
      <c r="F514" s="122"/>
      <c r="G514" s="122"/>
      <c r="H514" s="122"/>
      <c r="I514" s="122"/>
      <c r="J514" s="122"/>
      <c r="K514" s="122"/>
      <c r="L514" s="176"/>
      <c r="M514" s="176"/>
      <c r="N514" s="176"/>
      <c r="O514" s="176"/>
      <c r="P514" s="176"/>
      <c r="Q514" s="176"/>
      <c r="R514" s="176"/>
      <c r="S514" s="176"/>
      <c r="T514" s="176"/>
      <c r="U514" s="176"/>
      <c r="V514" s="176"/>
      <c r="W514" s="176" t="str">
        <f t="shared" si="60"/>
        <v/>
      </c>
      <c r="X514" s="176" t="str">
        <f t="shared" si="61"/>
        <v/>
      </c>
      <c r="Z514" s="176"/>
      <c r="AA514" s="232"/>
      <c r="AB514" s="233"/>
      <c r="AC514" s="233"/>
      <c r="AD514" s="122"/>
      <c r="AE514" s="512"/>
      <c r="AF514" s="512"/>
      <c r="AG514" s="513"/>
      <c r="AH514" s="512"/>
      <c r="AI514" s="513"/>
      <c r="AJ514" s="513"/>
      <c r="AK514" s="513"/>
      <c r="AP514" s="124"/>
    </row>
    <row r="515" spans="1:42" s="352" customFormat="1" x14ac:dyDescent="0.2">
      <c r="A515" s="122"/>
      <c r="B515" s="122"/>
      <c r="C515" s="122"/>
      <c r="D515" s="122"/>
      <c r="E515" s="122"/>
      <c r="F515" s="122"/>
      <c r="G515" s="122"/>
      <c r="H515" s="122"/>
      <c r="I515" s="122"/>
      <c r="J515" s="122"/>
      <c r="K515" s="122"/>
      <c r="L515" s="176"/>
      <c r="M515" s="176"/>
      <c r="N515" s="176"/>
      <c r="O515" s="176"/>
      <c r="P515" s="176"/>
      <c r="Q515" s="176"/>
      <c r="R515" s="176"/>
      <c r="S515" s="176"/>
      <c r="T515" s="176"/>
      <c r="U515" s="176"/>
      <c r="V515" s="176"/>
      <c r="W515" s="176" t="str">
        <f t="shared" si="60"/>
        <v/>
      </c>
      <c r="X515" s="176" t="str">
        <f t="shared" si="61"/>
        <v/>
      </c>
      <c r="Z515" s="176"/>
      <c r="AA515" s="232"/>
      <c r="AB515" s="233"/>
      <c r="AC515" s="233"/>
      <c r="AD515" s="122"/>
      <c r="AE515" s="512"/>
      <c r="AF515" s="512"/>
      <c r="AG515" s="513"/>
      <c r="AH515" s="512"/>
      <c r="AI515" s="513"/>
      <c r="AJ515" s="513"/>
      <c r="AK515" s="513"/>
      <c r="AP515" s="124"/>
    </row>
    <row r="516" spans="1:42" s="352" customFormat="1" x14ac:dyDescent="0.2">
      <c r="A516" s="122"/>
      <c r="B516" s="122"/>
      <c r="C516" s="122"/>
      <c r="D516" s="122"/>
      <c r="E516" s="122"/>
      <c r="F516" s="122"/>
      <c r="G516" s="122"/>
      <c r="H516" s="122"/>
      <c r="I516" s="122"/>
      <c r="J516" s="122"/>
      <c r="K516" s="122"/>
      <c r="L516" s="176"/>
      <c r="M516" s="176"/>
      <c r="N516" s="176"/>
      <c r="O516" s="176"/>
      <c r="P516" s="176"/>
      <c r="Q516" s="176"/>
      <c r="R516" s="176"/>
      <c r="S516" s="176"/>
      <c r="T516" s="176"/>
      <c r="U516" s="176"/>
      <c r="V516" s="176"/>
      <c r="W516" s="176" t="str">
        <f t="shared" si="60"/>
        <v/>
      </c>
      <c r="X516" s="176" t="str">
        <f t="shared" si="61"/>
        <v/>
      </c>
      <c r="Z516" s="176"/>
      <c r="AA516" s="232"/>
      <c r="AB516" s="233"/>
      <c r="AC516" s="233"/>
      <c r="AD516" s="122"/>
      <c r="AE516" s="512"/>
      <c r="AF516" s="512"/>
      <c r="AG516" s="513"/>
      <c r="AH516" s="512"/>
      <c r="AI516" s="513"/>
      <c r="AJ516" s="513"/>
      <c r="AK516" s="513"/>
      <c r="AP516" s="124"/>
    </row>
    <row r="517" spans="1:42" s="352" customFormat="1" x14ac:dyDescent="0.2">
      <c r="A517" s="122"/>
      <c r="B517" s="122"/>
      <c r="C517" s="122"/>
      <c r="D517" s="122"/>
      <c r="E517" s="122"/>
      <c r="F517" s="122"/>
      <c r="G517" s="122"/>
      <c r="H517" s="122"/>
      <c r="I517" s="122"/>
      <c r="J517" s="122"/>
      <c r="K517" s="122"/>
      <c r="L517" s="176"/>
      <c r="M517" s="176"/>
      <c r="N517" s="176"/>
      <c r="O517" s="176"/>
      <c r="P517" s="176"/>
      <c r="Q517" s="176"/>
      <c r="R517" s="176"/>
      <c r="S517" s="176"/>
      <c r="T517" s="176"/>
      <c r="U517" s="176"/>
      <c r="V517" s="176"/>
      <c r="W517" s="176" t="str">
        <f t="shared" si="60"/>
        <v/>
      </c>
      <c r="X517" s="176" t="str">
        <f t="shared" si="61"/>
        <v/>
      </c>
      <c r="Z517" s="176"/>
      <c r="AA517" s="232"/>
      <c r="AB517" s="233"/>
      <c r="AC517" s="233"/>
      <c r="AD517" s="122"/>
      <c r="AE517" s="512"/>
      <c r="AF517" s="512"/>
      <c r="AG517" s="513"/>
      <c r="AH517" s="512"/>
      <c r="AI517" s="513"/>
      <c r="AJ517" s="513"/>
      <c r="AK517" s="513"/>
      <c r="AP517" s="124"/>
    </row>
    <row r="518" spans="1:42" s="352" customFormat="1" x14ac:dyDescent="0.2">
      <c r="A518" s="122"/>
      <c r="B518" s="122"/>
      <c r="C518" s="122"/>
      <c r="D518" s="122"/>
      <c r="E518" s="122"/>
      <c r="F518" s="122"/>
      <c r="G518" s="122"/>
      <c r="H518" s="122"/>
      <c r="I518" s="122"/>
      <c r="J518" s="122"/>
      <c r="K518" s="122"/>
      <c r="L518" s="176"/>
      <c r="M518" s="176"/>
      <c r="N518" s="176"/>
      <c r="O518" s="176"/>
      <c r="P518" s="176"/>
      <c r="Q518" s="176"/>
      <c r="R518" s="176"/>
      <c r="S518" s="176"/>
      <c r="T518" s="176"/>
      <c r="U518" s="176"/>
      <c r="V518" s="176"/>
      <c r="W518" s="176" t="str">
        <f t="shared" si="60"/>
        <v/>
      </c>
      <c r="X518" s="176" t="str">
        <f t="shared" si="61"/>
        <v/>
      </c>
      <c r="Z518" s="176"/>
      <c r="AA518" s="232"/>
      <c r="AB518" s="233"/>
      <c r="AC518" s="233"/>
      <c r="AD518" s="122"/>
      <c r="AE518" s="512"/>
      <c r="AF518" s="512"/>
      <c r="AG518" s="513"/>
      <c r="AH518" s="512"/>
      <c r="AI518" s="513"/>
      <c r="AJ518" s="513"/>
      <c r="AK518" s="513"/>
      <c r="AP518" s="124"/>
    </row>
    <row r="519" spans="1:42" s="352" customFormat="1" x14ac:dyDescent="0.2">
      <c r="A519" s="122"/>
      <c r="B519" s="122"/>
      <c r="C519" s="122"/>
      <c r="D519" s="122"/>
      <c r="E519" s="122"/>
      <c r="F519" s="122"/>
      <c r="G519" s="122"/>
      <c r="H519" s="122"/>
      <c r="I519" s="122"/>
      <c r="J519" s="122"/>
      <c r="K519" s="122"/>
      <c r="L519" s="176"/>
      <c r="M519" s="176"/>
      <c r="N519" s="176"/>
      <c r="O519" s="176"/>
      <c r="P519" s="176"/>
      <c r="Q519" s="176"/>
      <c r="R519" s="176"/>
      <c r="S519" s="176"/>
      <c r="T519" s="176"/>
      <c r="U519" s="176"/>
      <c r="V519" s="176"/>
      <c r="W519" s="176" t="str">
        <f t="shared" si="60"/>
        <v/>
      </c>
      <c r="X519" s="176" t="str">
        <f t="shared" si="61"/>
        <v/>
      </c>
      <c r="Z519" s="176"/>
      <c r="AA519" s="232"/>
      <c r="AB519" s="233"/>
      <c r="AC519" s="233"/>
      <c r="AD519" s="122"/>
      <c r="AE519" s="512"/>
      <c r="AF519" s="512"/>
      <c r="AG519" s="513"/>
      <c r="AH519" s="512"/>
      <c r="AI519" s="513"/>
      <c r="AJ519" s="513"/>
      <c r="AK519" s="513"/>
      <c r="AP519" s="124"/>
    </row>
    <row r="520" spans="1:42" s="352" customFormat="1" x14ac:dyDescent="0.2">
      <c r="A520" s="122"/>
      <c r="B520" s="122"/>
      <c r="C520" s="122"/>
      <c r="D520" s="122"/>
      <c r="E520" s="122"/>
      <c r="F520" s="122"/>
      <c r="G520" s="122"/>
      <c r="H520" s="122"/>
      <c r="I520" s="122"/>
      <c r="J520" s="122"/>
      <c r="K520" s="122"/>
      <c r="L520" s="176"/>
      <c r="M520" s="176"/>
      <c r="N520" s="176"/>
      <c r="O520" s="176"/>
      <c r="P520" s="176"/>
      <c r="Q520" s="176"/>
      <c r="R520" s="176"/>
      <c r="S520" s="176"/>
      <c r="T520" s="176"/>
      <c r="U520" s="176"/>
      <c r="V520" s="176"/>
      <c r="W520" s="176" t="str">
        <f t="shared" si="60"/>
        <v/>
      </c>
      <c r="X520" s="176" t="str">
        <f t="shared" si="61"/>
        <v/>
      </c>
      <c r="Z520" s="176"/>
      <c r="AA520" s="232"/>
      <c r="AB520" s="233"/>
      <c r="AC520" s="233"/>
      <c r="AD520" s="122"/>
      <c r="AE520" s="512"/>
      <c r="AF520" s="512"/>
      <c r="AG520" s="513"/>
      <c r="AH520" s="512"/>
      <c r="AI520" s="513"/>
      <c r="AJ520" s="513"/>
      <c r="AK520" s="513"/>
      <c r="AP520" s="124"/>
    </row>
    <row r="521" spans="1:42" s="352" customFormat="1" x14ac:dyDescent="0.2">
      <c r="A521" s="122"/>
      <c r="B521" s="122"/>
      <c r="C521" s="122"/>
      <c r="D521" s="122"/>
      <c r="E521" s="122"/>
      <c r="F521" s="122"/>
      <c r="G521" s="122"/>
      <c r="H521" s="122"/>
      <c r="I521" s="122"/>
      <c r="J521" s="122"/>
      <c r="K521" s="122"/>
      <c r="L521" s="176"/>
      <c r="M521" s="176"/>
      <c r="N521" s="176"/>
      <c r="O521" s="176"/>
      <c r="P521" s="176"/>
      <c r="Q521" s="176"/>
      <c r="R521" s="176"/>
      <c r="S521" s="176"/>
      <c r="T521" s="176"/>
      <c r="U521" s="176"/>
      <c r="V521" s="176"/>
      <c r="W521" s="176" t="str">
        <f t="shared" si="60"/>
        <v/>
      </c>
      <c r="X521" s="176" t="str">
        <f t="shared" si="61"/>
        <v/>
      </c>
      <c r="Z521" s="176"/>
      <c r="AA521" s="232"/>
      <c r="AB521" s="233"/>
      <c r="AC521" s="233"/>
      <c r="AD521" s="122"/>
      <c r="AE521" s="512"/>
      <c r="AF521" s="512"/>
      <c r="AG521" s="513"/>
      <c r="AH521" s="512"/>
      <c r="AI521" s="513"/>
      <c r="AJ521" s="513"/>
      <c r="AK521" s="513"/>
      <c r="AP521" s="124"/>
    </row>
    <row r="522" spans="1:42" s="352" customFormat="1" x14ac:dyDescent="0.2">
      <c r="A522" s="122"/>
      <c r="B522" s="122"/>
      <c r="C522" s="122"/>
      <c r="D522" s="122"/>
      <c r="E522" s="122"/>
      <c r="F522" s="122"/>
      <c r="G522" s="122"/>
      <c r="H522" s="122"/>
      <c r="I522" s="122"/>
      <c r="J522" s="122"/>
      <c r="K522" s="122"/>
      <c r="L522" s="176"/>
      <c r="M522" s="176"/>
      <c r="N522" s="176"/>
      <c r="O522" s="176"/>
      <c r="P522" s="176"/>
      <c r="Q522" s="176"/>
      <c r="R522" s="176"/>
      <c r="S522" s="176"/>
      <c r="T522" s="176"/>
      <c r="U522" s="176"/>
      <c r="V522" s="176"/>
      <c r="W522" s="176" t="str">
        <f t="shared" si="60"/>
        <v/>
      </c>
      <c r="X522" s="176" t="str">
        <f t="shared" si="61"/>
        <v/>
      </c>
      <c r="Z522" s="176"/>
      <c r="AA522" s="232"/>
      <c r="AB522" s="233"/>
      <c r="AC522" s="233"/>
      <c r="AD522" s="122"/>
      <c r="AE522" s="512"/>
      <c r="AF522" s="512"/>
      <c r="AG522" s="513"/>
      <c r="AH522" s="512"/>
      <c r="AI522" s="513"/>
      <c r="AJ522" s="513"/>
      <c r="AK522" s="513"/>
      <c r="AP522" s="124"/>
    </row>
    <row r="523" spans="1:42" s="352" customFormat="1" x14ac:dyDescent="0.2">
      <c r="A523" s="122"/>
      <c r="B523" s="122"/>
      <c r="C523" s="122"/>
      <c r="D523" s="122"/>
      <c r="E523" s="122"/>
      <c r="F523" s="122"/>
      <c r="G523" s="122"/>
      <c r="H523" s="122"/>
      <c r="I523" s="122"/>
      <c r="J523" s="122"/>
      <c r="K523" s="122"/>
      <c r="L523" s="176"/>
      <c r="M523" s="176"/>
      <c r="N523" s="176"/>
      <c r="O523" s="176"/>
      <c r="P523" s="176"/>
      <c r="Q523" s="176"/>
      <c r="R523" s="176"/>
      <c r="S523" s="176"/>
      <c r="T523" s="176"/>
      <c r="U523" s="176"/>
      <c r="V523" s="176"/>
      <c r="W523" s="176" t="str">
        <f t="shared" si="60"/>
        <v/>
      </c>
      <c r="X523" s="176" t="str">
        <f t="shared" si="61"/>
        <v/>
      </c>
      <c r="Z523" s="176"/>
      <c r="AA523" s="232"/>
      <c r="AB523" s="233"/>
      <c r="AC523" s="233"/>
      <c r="AD523" s="122"/>
      <c r="AE523" s="512"/>
      <c r="AF523" s="512"/>
      <c r="AG523" s="513"/>
      <c r="AH523" s="512"/>
      <c r="AI523" s="513"/>
      <c r="AJ523" s="513"/>
      <c r="AK523" s="513"/>
      <c r="AP523" s="124"/>
    </row>
    <row r="524" spans="1:42" s="352" customFormat="1" x14ac:dyDescent="0.2">
      <c r="A524" s="122"/>
      <c r="B524" s="122"/>
      <c r="C524" s="122"/>
      <c r="D524" s="122"/>
      <c r="E524" s="122"/>
      <c r="F524" s="122"/>
      <c r="G524" s="122"/>
      <c r="H524" s="122"/>
      <c r="I524" s="122"/>
      <c r="J524" s="122"/>
      <c r="K524" s="122"/>
      <c r="L524" s="176"/>
      <c r="M524" s="176"/>
      <c r="N524" s="176"/>
      <c r="O524" s="176"/>
      <c r="P524" s="176"/>
      <c r="Q524" s="176"/>
      <c r="R524" s="176"/>
      <c r="S524" s="176"/>
      <c r="T524" s="176"/>
      <c r="U524" s="176"/>
      <c r="V524" s="176"/>
      <c r="W524" s="176" t="str">
        <f t="shared" si="60"/>
        <v/>
      </c>
      <c r="X524" s="176" t="str">
        <f t="shared" si="61"/>
        <v/>
      </c>
      <c r="Z524" s="176"/>
      <c r="AA524" s="232"/>
      <c r="AB524" s="233"/>
      <c r="AC524" s="233"/>
      <c r="AD524" s="122"/>
      <c r="AE524" s="512"/>
      <c r="AF524" s="512"/>
      <c r="AG524" s="513"/>
      <c r="AH524" s="512"/>
      <c r="AI524" s="513"/>
      <c r="AJ524" s="513"/>
      <c r="AK524" s="513"/>
      <c r="AP524" s="124"/>
    </row>
    <row r="525" spans="1:42" s="352" customFormat="1" x14ac:dyDescent="0.2">
      <c r="A525" s="122"/>
      <c r="B525" s="122"/>
      <c r="C525" s="122"/>
      <c r="D525" s="122"/>
      <c r="E525" s="122"/>
      <c r="F525" s="122"/>
      <c r="G525" s="122"/>
      <c r="H525" s="122"/>
      <c r="I525" s="122"/>
      <c r="J525" s="122"/>
      <c r="K525" s="122"/>
      <c r="L525" s="176"/>
      <c r="M525" s="176"/>
      <c r="N525" s="176"/>
      <c r="O525" s="176"/>
      <c r="P525" s="176"/>
      <c r="Q525" s="176"/>
      <c r="R525" s="176"/>
      <c r="S525" s="176"/>
      <c r="T525" s="176"/>
      <c r="U525" s="176"/>
      <c r="V525" s="176"/>
      <c r="W525" s="176" t="str">
        <f t="shared" si="60"/>
        <v/>
      </c>
      <c r="X525" s="176" t="str">
        <f t="shared" si="61"/>
        <v/>
      </c>
      <c r="Z525" s="176"/>
      <c r="AA525" s="232"/>
      <c r="AB525" s="233"/>
      <c r="AC525" s="233"/>
      <c r="AD525" s="122"/>
      <c r="AE525" s="512"/>
      <c r="AF525" s="512"/>
      <c r="AG525" s="513"/>
      <c r="AH525" s="512"/>
      <c r="AI525" s="513"/>
      <c r="AJ525" s="513"/>
      <c r="AK525" s="513"/>
      <c r="AP525" s="124"/>
    </row>
    <row r="526" spans="1:42" s="352" customFormat="1" x14ac:dyDescent="0.2">
      <c r="A526" s="122"/>
      <c r="B526" s="122"/>
      <c r="C526" s="122"/>
      <c r="D526" s="122"/>
      <c r="E526" s="122"/>
      <c r="F526" s="122"/>
      <c r="G526" s="122"/>
      <c r="H526" s="122"/>
      <c r="I526" s="122"/>
      <c r="J526" s="122"/>
      <c r="K526" s="122"/>
      <c r="L526" s="176"/>
      <c r="M526" s="176"/>
      <c r="N526" s="176"/>
      <c r="O526" s="176"/>
      <c r="P526" s="176"/>
      <c r="Q526" s="176"/>
      <c r="R526" s="176"/>
      <c r="S526" s="176"/>
      <c r="T526" s="176"/>
      <c r="U526" s="176"/>
      <c r="V526" s="176"/>
      <c r="W526" s="176" t="str">
        <f t="shared" si="60"/>
        <v/>
      </c>
      <c r="X526" s="176" t="str">
        <f t="shared" si="61"/>
        <v/>
      </c>
      <c r="Z526" s="176"/>
      <c r="AA526" s="232"/>
      <c r="AB526" s="233"/>
      <c r="AC526" s="233"/>
      <c r="AD526" s="122"/>
      <c r="AE526" s="512"/>
      <c r="AF526" s="512"/>
      <c r="AG526" s="513"/>
      <c r="AH526" s="512"/>
      <c r="AI526" s="513"/>
      <c r="AJ526" s="513"/>
      <c r="AK526" s="513"/>
      <c r="AP526" s="124"/>
    </row>
    <row r="527" spans="1:42" s="352" customFormat="1" x14ac:dyDescent="0.2">
      <c r="A527" s="122"/>
      <c r="B527" s="122"/>
      <c r="C527" s="122"/>
      <c r="D527" s="122"/>
      <c r="E527" s="122"/>
      <c r="F527" s="122"/>
      <c r="G527" s="122"/>
      <c r="H527" s="122"/>
      <c r="I527" s="122"/>
      <c r="J527" s="122"/>
      <c r="K527" s="122"/>
      <c r="L527" s="176"/>
      <c r="M527" s="176"/>
      <c r="N527" s="176"/>
      <c r="O527" s="176"/>
      <c r="P527" s="176"/>
      <c r="Q527" s="176"/>
      <c r="R527" s="176"/>
      <c r="S527" s="176"/>
      <c r="T527" s="176"/>
      <c r="U527" s="176"/>
      <c r="V527" s="176"/>
      <c r="W527" s="176" t="str">
        <f t="shared" si="60"/>
        <v/>
      </c>
      <c r="X527" s="176" t="str">
        <f t="shared" si="61"/>
        <v/>
      </c>
      <c r="Z527" s="176"/>
      <c r="AA527" s="232"/>
      <c r="AB527" s="233"/>
      <c r="AC527" s="233"/>
      <c r="AD527" s="122"/>
      <c r="AE527" s="512"/>
      <c r="AF527" s="512"/>
      <c r="AG527" s="513"/>
      <c r="AH527" s="512"/>
      <c r="AI527" s="513"/>
      <c r="AJ527" s="513"/>
      <c r="AK527" s="513"/>
      <c r="AP527" s="124"/>
    </row>
    <row r="528" spans="1:42" s="352" customFormat="1" x14ac:dyDescent="0.2">
      <c r="A528" s="122"/>
      <c r="B528" s="122"/>
      <c r="C528" s="122"/>
      <c r="D528" s="122"/>
      <c r="E528" s="122"/>
      <c r="F528" s="122"/>
      <c r="G528" s="122"/>
      <c r="H528" s="122"/>
      <c r="I528" s="122"/>
      <c r="J528" s="122"/>
      <c r="K528" s="122"/>
      <c r="L528" s="176"/>
      <c r="M528" s="176"/>
      <c r="N528" s="176"/>
      <c r="O528" s="176"/>
      <c r="P528" s="176"/>
      <c r="Q528" s="176"/>
      <c r="R528" s="176"/>
      <c r="S528" s="176"/>
      <c r="T528" s="176"/>
      <c r="U528" s="176"/>
      <c r="V528" s="176"/>
      <c r="W528" s="176" t="str">
        <f t="shared" si="60"/>
        <v/>
      </c>
      <c r="X528" s="176" t="str">
        <f t="shared" si="61"/>
        <v/>
      </c>
      <c r="Z528" s="176"/>
      <c r="AA528" s="232"/>
      <c r="AB528" s="233"/>
      <c r="AC528" s="233"/>
      <c r="AD528" s="122"/>
      <c r="AE528" s="512"/>
      <c r="AF528" s="512"/>
      <c r="AG528" s="513"/>
      <c r="AH528" s="512"/>
      <c r="AI528" s="513"/>
      <c r="AJ528" s="513"/>
      <c r="AK528" s="513"/>
      <c r="AP528" s="124"/>
    </row>
    <row r="529" spans="1:42" s="352" customFormat="1" x14ac:dyDescent="0.2">
      <c r="A529" s="122"/>
      <c r="B529" s="122"/>
      <c r="C529" s="122"/>
      <c r="D529" s="122"/>
      <c r="E529" s="122"/>
      <c r="F529" s="122"/>
      <c r="G529" s="122"/>
      <c r="H529" s="122"/>
      <c r="I529" s="122"/>
      <c r="J529" s="122"/>
      <c r="K529" s="122"/>
      <c r="L529" s="176"/>
      <c r="M529" s="176"/>
      <c r="N529" s="176"/>
      <c r="O529" s="176"/>
      <c r="P529" s="176"/>
      <c r="Q529" s="176"/>
      <c r="R529" s="176"/>
      <c r="S529" s="176"/>
      <c r="T529" s="176"/>
      <c r="U529" s="176"/>
      <c r="V529" s="176"/>
      <c r="W529" s="176" t="str">
        <f t="shared" si="60"/>
        <v/>
      </c>
      <c r="X529" s="176" t="str">
        <f t="shared" si="61"/>
        <v/>
      </c>
      <c r="Z529" s="176"/>
      <c r="AA529" s="232"/>
      <c r="AB529" s="233"/>
      <c r="AC529" s="233"/>
      <c r="AD529" s="122"/>
      <c r="AE529" s="512"/>
      <c r="AF529" s="512"/>
      <c r="AG529" s="513"/>
      <c r="AH529" s="512"/>
      <c r="AI529" s="513"/>
      <c r="AJ529" s="513"/>
      <c r="AK529" s="513"/>
      <c r="AP529" s="124"/>
    </row>
    <row r="530" spans="1:42" s="352" customFormat="1" x14ac:dyDescent="0.2">
      <c r="A530" s="122"/>
      <c r="B530" s="122"/>
      <c r="C530" s="122"/>
      <c r="D530" s="122"/>
      <c r="E530" s="122"/>
      <c r="F530" s="122"/>
      <c r="G530" s="122"/>
      <c r="H530" s="122"/>
      <c r="I530" s="122"/>
      <c r="J530" s="122"/>
      <c r="K530" s="122"/>
      <c r="L530" s="176"/>
      <c r="M530" s="176"/>
      <c r="N530" s="176"/>
      <c r="O530" s="176"/>
      <c r="P530" s="176"/>
      <c r="Q530" s="176"/>
      <c r="R530" s="176"/>
      <c r="S530" s="176"/>
      <c r="T530" s="176"/>
      <c r="U530" s="176"/>
      <c r="V530" s="176"/>
      <c r="W530" s="176" t="str">
        <f t="shared" si="60"/>
        <v/>
      </c>
      <c r="X530" s="176" t="str">
        <f t="shared" si="61"/>
        <v/>
      </c>
      <c r="Z530" s="176"/>
      <c r="AA530" s="232"/>
      <c r="AB530" s="233"/>
      <c r="AC530" s="233"/>
      <c r="AD530" s="122"/>
      <c r="AE530" s="512"/>
      <c r="AF530" s="512"/>
      <c r="AG530" s="513"/>
      <c r="AH530" s="512"/>
      <c r="AI530" s="513"/>
      <c r="AJ530" s="513"/>
      <c r="AK530" s="513"/>
      <c r="AP530" s="124"/>
    </row>
    <row r="531" spans="1:42" s="352" customFormat="1" x14ac:dyDescent="0.2">
      <c r="A531" s="122"/>
      <c r="B531" s="122"/>
      <c r="C531" s="122"/>
      <c r="D531" s="122"/>
      <c r="E531" s="122"/>
      <c r="F531" s="122"/>
      <c r="G531" s="122"/>
      <c r="H531" s="122"/>
      <c r="I531" s="122"/>
      <c r="J531" s="122"/>
      <c r="K531" s="122"/>
      <c r="L531" s="176"/>
      <c r="M531" s="176"/>
      <c r="N531" s="176"/>
      <c r="O531" s="176"/>
      <c r="P531" s="176"/>
      <c r="Q531" s="176"/>
      <c r="R531" s="176"/>
      <c r="S531" s="176"/>
      <c r="T531" s="176"/>
      <c r="U531" s="176"/>
      <c r="V531" s="176"/>
      <c r="W531" s="176" t="str">
        <f t="shared" si="60"/>
        <v/>
      </c>
      <c r="X531" s="176" t="str">
        <f t="shared" si="61"/>
        <v/>
      </c>
      <c r="Z531" s="176"/>
      <c r="AA531" s="232"/>
      <c r="AB531" s="233"/>
      <c r="AC531" s="233"/>
      <c r="AD531" s="122"/>
      <c r="AE531" s="512"/>
      <c r="AF531" s="512"/>
      <c r="AG531" s="513"/>
      <c r="AH531" s="512"/>
      <c r="AI531" s="513"/>
      <c r="AJ531" s="513"/>
      <c r="AK531" s="513"/>
      <c r="AP531" s="124"/>
    </row>
    <row r="532" spans="1:42" s="352" customFormat="1" x14ac:dyDescent="0.2">
      <c r="A532" s="122"/>
      <c r="B532" s="122"/>
      <c r="C532" s="122"/>
      <c r="D532" s="122"/>
      <c r="E532" s="122"/>
      <c r="F532" s="122"/>
      <c r="G532" s="122"/>
      <c r="H532" s="122"/>
      <c r="I532" s="122"/>
      <c r="J532" s="122"/>
      <c r="K532" s="122"/>
      <c r="L532" s="176"/>
      <c r="M532" s="176"/>
      <c r="N532" s="176"/>
      <c r="O532" s="176"/>
      <c r="P532" s="176"/>
      <c r="Q532" s="176"/>
      <c r="R532" s="176"/>
      <c r="S532" s="176"/>
      <c r="T532" s="176"/>
      <c r="U532" s="176"/>
      <c r="V532" s="176"/>
      <c r="W532" s="176" t="str">
        <f t="shared" si="60"/>
        <v/>
      </c>
      <c r="X532" s="176" t="str">
        <f t="shared" si="61"/>
        <v/>
      </c>
      <c r="Z532" s="176"/>
      <c r="AA532" s="232"/>
      <c r="AB532" s="233"/>
      <c r="AC532" s="233"/>
      <c r="AD532" s="122"/>
      <c r="AE532" s="512"/>
      <c r="AF532" s="512"/>
      <c r="AG532" s="513"/>
      <c r="AH532" s="512"/>
      <c r="AI532" s="513"/>
      <c r="AJ532" s="513"/>
      <c r="AK532" s="513"/>
      <c r="AP532" s="124"/>
    </row>
    <row r="533" spans="1:42" s="352" customFormat="1" x14ac:dyDescent="0.2">
      <c r="A533" s="122"/>
      <c r="B533" s="122"/>
      <c r="C533" s="122"/>
      <c r="D533" s="122"/>
      <c r="E533" s="122"/>
      <c r="F533" s="122"/>
      <c r="G533" s="122"/>
      <c r="H533" s="122"/>
      <c r="I533" s="122"/>
      <c r="J533" s="122"/>
      <c r="K533" s="122"/>
      <c r="L533" s="176"/>
      <c r="M533" s="176"/>
      <c r="N533" s="176"/>
      <c r="O533" s="176"/>
      <c r="P533" s="176"/>
      <c r="Q533" s="176"/>
      <c r="R533" s="176"/>
      <c r="S533" s="176"/>
      <c r="T533" s="176"/>
      <c r="U533" s="176"/>
      <c r="V533" s="176"/>
      <c r="W533" s="176" t="str">
        <f t="shared" si="60"/>
        <v/>
      </c>
      <c r="X533" s="176" t="str">
        <f t="shared" si="61"/>
        <v/>
      </c>
      <c r="Z533" s="176"/>
      <c r="AA533" s="232"/>
      <c r="AB533" s="233"/>
      <c r="AC533" s="233"/>
      <c r="AD533" s="122"/>
      <c r="AE533" s="512"/>
      <c r="AF533" s="512"/>
      <c r="AG533" s="513"/>
      <c r="AH533" s="512"/>
      <c r="AI533" s="513"/>
      <c r="AJ533" s="513"/>
      <c r="AK533" s="513"/>
      <c r="AP533" s="124"/>
    </row>
    <row r="534" spans="1:42" s="352" customFormat="1" x14ac:dyDescent="0.2">
      <c r="A534" s="122"/>
      <c r="B534" s="122"/>
      <c r="C534" s="122"/>
      <c r="D534" s="122"/>
      <c r="E534" s="122"/>
      <c r="F534" s="122"/>
      <c r="G534" s="122"/>
      <c r="H534" s="122"/>
      <c r="I534" s="122"/>
      <c r="J534" s="122"/>
      <c r="K534" s="122"/>
      <c r="L534" s="176"/>
      <c r="M534" s="176"/>
      <c r="N534" s="176"/>
      <c r="O534" s="176"/>
      <c r="P534" s="176"/>
      <c r="Q534" s="176"/>
      <c r="R534" s="176"/>
      <c r="S534" s="176"/>
      <c r="T534" s="176"/>
      <c r="U534" s="176"/>
      <c r="V534" s="176"/>
      <c r="W534" s="176" t="str">
        <f t="shared" si="60"/>
        <v/>
      </c>
      <c r="X534" s="176" t="str">
        <f t="shared" si="61"/>
        <v/>
      </c>
      <c r="Z534" s="176"/>
      <c r="AA534" s="232"/>
      <c r="AB534" s="233"/>
      <c r="AC534" s="233"/>
      <c r="AD534" s="122"/>
      <c r="AE534" s="512"/>
      <c r="AF534" s="512"/>
      <c r="AG534" s="513"/>
      <c r="AH534" s="512"/>
      <c r="AI534" s="513"/>
      <c r="AJ534" s="513"/>
      <c r="AK534" s="513"/>
      <c r="AP534" s="124"/>
    </row>
    <row r="535" spans="1:42" s="352" customFormat="1" x14ac:dyDescent="0.2">
      <c r="A535" s="122"/>
      <c r="B535" s="122"/>
      <c r="C535" s="122"/>
      <c r="D535" s="122"/>
      <c r="E535" s="122"/>
      <c r="F535" s="122"/>
      <c r="G535" s="122"/>
      <c r="H535" s="122"/>
      <c r="I535" s="122"/>
      <c r="J535" s="122"/>
      <c r="K535" s="122"/>
      <c r="L535" s="176"/>
      <c r="M535" s="176"/>
      <c r="N535" s="176"/>
      <c r="O535" s="176"/>
      <c r="P535" s="176"/>
      <c r="Q535" s="176"/>
      <c r="R535" s="176"/>
      <c r="S535" s="176"/>
      <c r="T535" s="176"/>
      <c r="U535" s="176"/>
      <c r="V535" s="176"/>
      <c r="W535" s="176" t="str">
        <f t="shared" si="60"/>
        <v/>
      </c>
      <c r="X535" s="176" t="str">
        <f t="shared" si="61"/>
        <v/>
      </c>
      <c r="Z535" s="176"/>
      <c r="AA535" s="232"/>
      <c r="AB535" s="233"/>
      <c r="AC535" s="233"/>
      <c r="AD535" s="122"/>
      <c r="AE535" s="512"/>
      <c r="AF535" s="512"/>
      <c r="AG535" s="513"/>
      <c r="AH535" s="512"/>
      <c r="AI535" s="513"/>
      <c r="AJ535" s="513"/>
      <c r="AK535" s="513"/>
      <c r="AP535" s="124"/>
    </row>
    <row r="536" spans="1:42" s="352" customFormat="1" x14ac:dyDescent="0.2">
      <c r="A536" s="122"/>
      <c r="B536" s="122"/>
      <c r="C536" s="122"/>
      <c r="D536" s="122"/>
      <c r="E536" s="122"/>
      <c r="F536" s="122"/>
      <c r="G536" s="122"/>
      <c r="H536" s="122"/>
      <c r="I536" s="122"/>
      <c r="J536" s="122"/>
      <c r="K536" s="122"/>
      <c r="L536" s="176"/>
      <c r="M536" s="176"/>
      <c r="N536" s="176"/>
      <c r="O536" s="176"/>
      <c r="P536" s="176"/>
      <c r="Q536" s="176"/>
      <c r="R536" s="176"/>
      <c r="S536" s="176"/>
      <c r="T536" s="176"/>
      <c r="U536" s="176"/>
      <c r="V536" s="176"/>
      <c r="W536" s="176" t="str">
        <f t="shared" si="60"/>
        <v/>
      </c>
      <c r="X536" s="176" t="str">
        <f t="shared" si="61"/>
        <v/>
      </c>
      <c r="Z536" s="176"/>
      <c r="AA536" s="232"/>
      <c r="AB536" s="233"/>
      <c r="AC536" s="233"/>
      <c r="AD536" s="122"/>
      <c r="AE536" s="512"/>
      <c r="AF536" s="512"/>
      <c r="AG536" s="513"/>
      <c r="AH536" s="512"/>
      <c r="AI536" s="513"/>
      <c r="AJ536" s="513"/>
      <c r="AK536" s="513"/>
      <c r="AP536" s="124"/>
    </row>
    <row r="537" spans="1:42" s="352" customFormat="1" x14ac:dyDescent="0.2">
      <c r="A537" s="122"/>
      <c r="B537" s="122"/>
      <c r="C537" s="122"/>
      <c r="D537" s="122"/>
      <c r="E537" s="122"/>
      <c r="F537" s="122"/>
      <c r="G537" s="122"/>
      <c r="H537" s="122"/>
      <c r="I537" s="122"/>
      <c r="J537" s="122"/>
      <c r="K537" s="122"/>
      <c r="L537" s="176"/>
      <c r="M537" s="176"/>
      <c r="N537" s="176"/>
      <c r="O537" s="176"/>
      <c r="P537" s="176"/>
      <c r="Q537" s="176"/>
      <c r="R537" s="176"/>
      <c r="S537" s="176"/>
      <c r="T537" s="176"/>
      <c r="U537" s="176"/>
      <c r="V537" s="176"/>
      <c r="W537" s="176" t="str">
        <f t="shared" si="60"/>
        <v/>
      </c>
      <c r="X537" s="176" t="str">
        <f t="shared" si="61"/>
        <v/>
      </c>
      <c r="Z537" s="176"/>
      <c r="AA537" s="232"/>
      <c r="AB537" s="233"/>
      <c r="AC537" s="233"/>
      <c r="AD537" s="122"/>
      <c r="AE537" s="512"/>
      <c r="AF537" s="512"/>
      <c r="AG537" s="513"/>
      <c r="AH537" s="512"/>
      <c r="AI537" s="513"/>
      <c r="AJ537" s="513"/>
      <c r="AK537" s="513"/>
      <c r="AP537" s="124"/>
    </row>
    <row r="538" spans="1:42" s="352" customFormat="1" x14ac:dyDescent="0.2">
      <c r="A538" s="122"/>
      <c r="B538" s="122"/>
      <c r="C538" s="122"/>
      <c r="D538" s="122"/>
      <c r="E538" s="122"/>
      <c r="F538" s="122"/>
      <c r="G538" s="122"/>
      <c r="H538" s="122"/>
      <c r="I538" s="122"/>
      <c r="J538" s="122"/>
      <c r="K538" s="122"/>
      <c r="L538" s="176"/>
      <c r="M538" s="176"/>
      <c r="N538" s="176"/>
      <c r="O538" s="176"/>
      <c r="P538" s="176"/>
      <c r="Q538" s="176"/>
      <c r="R538" s="176"/>
      <c r="S538" s="176"/>
      <c r="T538" s="176"/>
      <c r="U538" s="176"/>
      <c r="V538" s="176"/>
      <c r="W538" s="176" t="str">
        <f t="shared" si="60"/>
        <v/>
      </c>
      <c r="X538" s="176" t="str">
        <f t="shared" si="61"/>
        <v/>
      </c>
      <c r="Z538" s="176"/>
      <c r="AA538" s="232"/>
      <c r="AB538" s="233"/>
      <c r="AC538" s="233"/>
      <c r="AD538" s="122"/>
      <c r="AE538" s="512"/>
      <c r="AF538" s="512"/>
      <c r="AG538" s="513"/>
      <c r="AH538" s="512"/>
      <c r="AI538" s="513"/>
      <c r="AJ538" s="513"/>
      <c r="AK538" s="513"/>
      <c r="AP538" s="124"/>
    </row>
    <row r="539" spans="1:42" s="352" customFormat="1" x14ac:dyDescent="0.2">
      <c r="A539" s="122"/>
      <c r="B539" s="122"/>
      <c r="C539" s="122"/>
      <c r="D539" s="122"/>
      <c r="E539" s="122"/>
      <c r="F539" s="122"/>
      <c r="G539" s="122"/>
      <c r="H539" s="122"/>
      <c r="I539" s="122"/>
      <c r="J539" s="122"/>
      <c r="K539" s="122"/>
      <c r="L539" s="176"/>
      <c r="M539" s="176"/>
      <c r="N539" s="176"/>
      <c r="O539" s="176"/>
      <c r="P539" s="176"/>
      <c r="Q539" s="176"/>
      <c r="R539" s="176"/>
      <c r="S539" s="176"/>
      <c r="T539" s="176"/>
      <c r="U539" s="176"/>
      <c r="V539" s="176"/>
      <c r="W539" s="176" t="str">
        <f t="shared" si="60"/>
        <v/>
      </c>
      <c r="X539" s="176" t="str">
        <f t="shared" si="61"/>
        <v/>
      </c>
      <c r="Z539" s="176"/>
      <c r="AA539" s="232"/>
      <c r="AB539" s="233"/>
      <c r="AC539" s="233"/>
      <c r="AD539" s="122"/>
      <c r="AE539" s="512"/>
      <c r="AF539" s="512"/>
      <c r="AG539" s="513"/>
      <c r="AH539" s="512"/>
      <c r="AI539" s="513"/>
      <c r="AJ539" s="513"/>
      <c r="AK539" s="513"/>
      <c r="AP539" s="124"/>
    </row>
    <row r="540" spans="1:42" s="352" customFormat="1" x14ac:dyDescent="0.2">
      <c r="A540" s="122"/>
      <c r="B540" s="122"/>
      <c r="C540" s="122"/>
      <c r="D540" s="122"/>
      <c r="E540" s="122"/>
      <c r="F540" s="122"/>
      <c r="G540" s="122"/>
      <c r="H540" s="122"/>
      <c r="I540" s="122"/>
      <c r="J540" s="122"/>
      <c r="K540" s="122"/>
      <c r="L540" s="176"/>
      <c r="M540" s="176"/>
      <c r="N540" s="176"/>
      <c r="O540" s="176"/>
      <c r="P540" s="176"/>
      <c r="Q540" s="176"/>
      <c r="R540" s="176"/>
      <c r="S540" s="176"/>
      <c r="T540" s="176"/>
      <c r="U540" s="176"/>
      <c r="V540" s="176"/>
      <c r="W540" s="176" t="str">
        <f t="shared" si="60"/>
        <v/>
      </c>
      <c r="X540" s="176" t="str">
        <f t="shared" si="61"/>
        <v/>
      </c>
      <c r="Z540" s="176"/>
      <c r="AA540" s="232"/>
      <c r="AB540" s="233"/>
      <c r="AC540" s="233"/>
      <c r="AD540" s="122"/>
      <c r="AE540" s="512"/>
      <c r="AF540" s="512"/>
      <c r="AG540" s="513"/>
      <c r="AH540" s="512"/>
      <c r="AI540" s="513"/>
      <c r="AJ540" s="513"/>
      <c r="AK540" s="513"/>
      <c r="AP540" s="124"/>
    </row>
    <row r="541" spans="1:42" s="352" customFormat="1" x14ac:dyDescent="0.2">
      <c r="A541" s="122"/>
      <c r="B541" s="122"/>
      <c r="C541" s="122"/>
      <c r="D541" s="122"/>
      <c r="E541" s="122"/>
      <c r="F541" s="122"/>
      <c r="G541" s="122"/>
      <c r="H541" s="122"/>
      <c r="I541" s="122"/>
      <c r="J541" s="122"/>
      <c r="K541" s="122"/>
      <c r="L541" s="176"/>
      <c r="M541" s="176"/>
      <c r="N541" s="176"/>
      <c r="O541" s="176"/>
      <c r="P541" s="176"/>
      <c r="Q541" s="176"/>
      <c r="R541" s="176"/>
      <c r="S541" s="176"/>
      <c r="T541" s="176"/>
      <c r="U541" s="176"/>
      <c r="V541" s="176"/>
      <c r="W541" s="176" t="str">
        <f t="shared" si="60"/>
        <v/>
      </c>
      <c r="X541" s="176" t="str">
        <f t="shared" si="61"/>
        <v/>
      </c>
      <c r="Z541" s="176"/>
      <c r="AA541" s="232"/>
      <c r="AB541" s="233"/>
      <c r="AC541" s="233"/>
      <c r="AD541" s="122"/>
      <c r="AE541" s="512"/>
      <c r="AF541" s="512"/>
      <c r="AG541" s="513"/>
      <c r="AH541" s="512"/>
      <c r="AI541" s="513"/>
      <c r="AJ541" s="513"/>
      <c r="AK541" s="513"/>
      <c r="AP541" s="124"/>
    </row>
    <row r="542" spans="1:42" s="352" customFormat="1" x14ac:dyDescent="0.2">
      <c r="A542" s="122"/>
      <c r="B542" s="122"/>
      <c r="C542" s="122"/>
      <c r="D542" s="122"/>
      <c r="E542" s="122"/>
      <c r="F542" s="122"/>
      <c r="G542" s="122"/>
      <c r="H542" s="122"/>
      <c r="I542" s="122"/>
      <c r="J542" s="122"/>
      <c r="K542" s="122"/>
      <c r="L542" s="176"/>
      <c r="M542" s="176"/>
      <c r="N542" s="176"/>
      <c r="O542" s="176"/>
      <c r="P542" s="176"/>
      <c r="Q542" s="176"/>
      <c r="R542" s="176"/>
      <c r="S542" s="176"/>
      <c r="T542" s="176"/>
      <c r="U542" s="176"/>
      <c r="V542" s="176"/>
      <c r="W542" s="176" t="str">
        <f t="shared" si="60"/>
        <v/>
      </c>
      <c r="X542" s="176" t="str">
        <f t="shared" si="61"/>
        <v/>
      </c>
      <c r="Z542" s="176"/>
      <c r="AA542" s="232"/>
      <c r="AB542" s="233"/>
      <c r="AC542" s="233"/>
      <c r="AD542" s="122"/>
      <c r="AE542" s="512"/>
      <c r="AF542" s="512"/>
      <c r="AG542" s="513"/>
      <c r="AH542" s="512"/>
      <c r="AI542" s="513"/>
      <c r="AJ542" s="513"/>
      <c r="AK542" s="513"/>
      <c r="AP542" s="124"/>
    </row>
    <row r="543" spans="1:42" s="352" customFormat="1" x14ac:dyDescent="0.2">
      <c r="A543" s="122"/>
      <c r="B543" s="122"/>
      <c r="C543" s="122"/>
      <c r="D543" s="122"/>
      <c r="E543" s="122"/>
      <c r="F543" s="122"/>
      <c r="G543" s="122"/>
      <c r="H543" s="122"/>
      <c r="I543" s="122"/>
      <c r="J543" s="122"/>
      <c r="K543" s="122"/>
      <c r="L543" s="176"/>
      <c r="M543" s="176"/>
      <c r="N543" s="176"/>
      <c r="O543" s="176"/>
      <c r="P543" s="176"/>
      <c r="Q543" s="176"/>
      <c r="R543" s="176"/>
      <c r="S543" s="176"/>
      <c r="T543" s="176"/>
      <c r="U543" s="176"/>
      <c r="V543" s="176"/>
      <c r="W543" s="176" t="str">
        <f t="shared" si="60"/>
        <v/>
      </c>
      <c r="X543" s="176" t="str">
        <f t="shared" si="61"/>
        <v/>
      </c>
      <c r="Z543" s="176"/>
      <c r="AA543" s="232"/>
      <c r="AB543" s="233"/>
      <c r="AC543" s="233"/>
      <c r="AD543" s="122"/>
      <c r="AE543" s="512"/>
      <c r="AF543" s="512"/>
      <c r="AG543" s="513"/>
      <c r="AH543" s="512"/>
      <c r="AI543" s="513"/>
      <c r="AJ543" s="513"/>
      <c r="AK543" s="513"/>
      <c r="AP543" s="124"/>
    </row>
    <row r="544" spans="1:42" s="352" customFormat="1" x14ac:dyDescent="0.2">
      <c r="A544" s="122"/>
      <c r="B544" s="122"/>
      <c r="C544" s="122"/>
      <c r="D544" s="122"/>
      <c r="E544" s="122"/>
      <c r="F544" s="122"/>
      <c r="G544" s="122"/>
      <c r="H544" s="122"/>
      <c r="I544" s="122"/>
      <c r="J544" s="122"/>
      <c r="K544" s="122"/>
      <c r="L544" s="176"/>
      <c r="M544" s="176"/>
      <c r="N544" s="176"/>
      <c r="O544" s="176"/>
      <c r="P544" s="176"/>
      <c r="Q544" s="176"/>
      <c r="R544" s="176"/>
      <c r="S544" s="176"/>
      <c r="T544" s="176"/>
      <c r="U544" s="176"/>
      <c r="V544" s="176"/>
      <c r="W544" s="176" t="str">
        <f t="shared" si="60"/>
        <v/>
      </c>
      <c r="X544" s="176" t="str">
        <f t="shared" si="61"/>
        <v/>
      </c>
      <c r="Z544" s="176"/>
      <c r="AA544" s="232"/>
      <c r="AB544" s="233"/>
      <c r="AC544" s="233"/>
      <c r="AD544" s="122"/>
      <c r="AE544" s="512"/>
      <c r="AF544" s="512"/>
      <c r="AG544" s="513"/>
      <c r="AH544" s="512"/>
      <c r="AI544" s="513"/>
      <c r="AJ544" s="513"/>
      <c r="AK544" s="513"/>
      <c r="AP544" s="124"/>
    </row>
    <row r="545" spans="1:42" s="352" customFormat="1" x14ac:dyDescent="0.2">
      <c r="A545" s="122"/>
      <c r="B545" s="122"/>
      <c r="C545" s="122"/>
      <c r="D545" s="122"/>
      <c r="E545" s="122"/>
      <c r="F545" s="122"/>
      <c r="G545" s="122"/>
      <c r="H545" s="122"/>
      <c r="I545" s="122"/>
      <c r="J545" s="122"/>
      <c r="K545" s="122"/>
      <c r="L545" s="176"/>
      <c r="M545" s="176"/>
      <c r="N545" s="176"/>
      <c r="O545" s="176"/>
      <c r="P545" s="176"/>
      <c r="Q545" s="176"/>
      <c r="R545" s="176"/>
      <c r="S545" s="176"/>
      <c r="T545" s="176"/>
      <c r="U545" s="176"/>
      <c r="V545" s="176"/>
      <c r="W545" s="176" t="str">
        <f t="shared" si="60"/>
        <v/>
      </c>
      <c r="X545" s="176" t="str">
        <f t="shared" si="61"/>
        <v/>
      </c>
      <c r="Z545" s="176"/>
      <c r="AA545" s="232"/>
      <c r="AB545" s="233"/>
      <c r="AC545" s="233"/>
      <c r="AD545" s="122"/>
      <c r="AE545" s="512"/>
      <c r="AF545" s="512"/>
      <c r="AG545" s="513"/>
      <c r="AH545" s="512"/>
      <c r="AI545" s="513"/>
      <c r="AJ545" s="513"/>
      <c r="AK545" s="513"/>
      <c r="AP545" s="124"/>
    </row>
    <row r="546" spans="1:42" s="352" customFormat="1" x14ac:dyDescent="0.2">
      <c r="A546" s="122"/>
      <c r="B546" s="122"/>
      <c r="C546" s="122"/>
      <c r="D546" s="122"/>
      <c r="E546" s="122"/>
      <c r="F546" s="122"/>
      <c r="G546" s="122"/>
      <c r="H546" s="122"/>
      <c r="I546" s="122"/>
      <c r="J546" s="122"/>
      <c r="K546" s="122"/>
      <c r="L546" s="176"/>
      <c r="M546" s="176"/>
      <c r="N546" s="176"/>
      <c r="O546" s="176"/>
      <c r="P546" s="176"/>
      <c r="Q546" s="176"/>
      <c r="R546" s="176"/>
      <c r="S546" s="176"/>
      <c r="T546" s="176"/>
      <c r="U546" s="176"/>
      <c r="V546" s="176"/>
      <c r="W546" s="176" t="str">
        <f t="shared" si="60"/>
        <v/>
      </c>
      <c r="X546" s="176" t="str">
        <f t="shared" si="61"/>
        <v/>
      </c>
      <c r="Z546" s="176"/>
      <c r="AA546" s="232"/>
      <c r="AB546" s="233"/>
      <c r="AC546" s="233"/>
      <c r="AD546" s="122"/>
      <c r="AE546" s="512"/>
      <c r="AF546" s="512"/>
      <c r="AG546" s="513"/>
      <c r="AH546" s="512"/>
      <c r="AI546" s="513"/>
      <c r="AJ546" s="513"/>
      <c r="AK546" s="513"/>
      <c r="AP546" s="124"/>
    </row>
    <row r="547" spans="1:42" s="352" customFormat="1" x14ac:dyDescent="0.2">
      <c r="A547" s="122"/>
      <c r="B547" s="122"/>
      <c r="C547" s="122"/>
      <c r="D547" s="122"/>
      <c r="E547" s="122"/>
      <c r="F547" s="122"/>
      <c r="G547" s="122"/>
      <c r="H547" s="122"/>
      <c r="I547" s="122"/>
      <c r="J547" s="122"/>
      <c r="K547" s="122"/>
      <c r="L547" s="176"/>
      <c r="M547" s="176"/>
      <c r="N547" s="176"/>
      <c r="O547" s="176"/>
      <c r="P547" s="176"/>
      <c r="Q547" s="176"/>
      <c r="R547" s="176"/>
      <c r="S547" s="176"/>
      <c r="T547" s="176"/>
      <c r="U547" s="176"/>
      <c r="V547" s="176"/>
      <c r="W547" s="176" t="str">
        <f t="shared" si="60"/>
        <v/>
      </c>
      <c r="X547" s="176" t="str">
        <f t="shared" si="61"/>
        <v/>
      </c>
      <c r="Z547" s="176"/>
      <c r="AA547" s="232"/>
      <c r="AB547" s="233"/>
      <c r="AC547" s="233"/>
      <c r="AD547" s="122"/>
      <c r="AE547" s="512"/>
      <c r="AF547" s="512"/>
      <c r="AG547" s="513"/>
      <c r="AH547" s="512"/>
      <c r="AI547" s="513"/>
      <c r="AJ547" s="513"/>
      <c r="AK547" s="513"/>
      <c r="AP547" s="124"/>
    </row>
    <row r="548" spans="1:42" s="352" customFormat="1" x14ac:dyDescent="0.2">
      <c r="A548" s="122"/>
      <c r="B548" s="122"/>
      <c r="C548" s="122"/>
      <c r="D548" s="122"/>
      <c r="E548" s="122"/>
      <c r="F548" s="122"/>
      <c r="G548" s="122"/>
      <c r="H548" s="122"/>
      <c r="I548" s="122"/>
      <c r="J548" s="122"/>
      <c r="K548" s="122"/>
      <c r="L548" s="176"/>
      <c r="M548" s="176"/>
      <c r="N548" s="176"/>
      <c r="O548" s="176"/>
      <c r="P548" s="176"/>
      <c r="Q548" s="176"/>
      <c r="R548" s="176"/>
      <c r="S548" s="176"/>
      <c r="T548" s="176"/>
      <c r="U548" s="176"/>
      <c r="V548" s="176"/>
      <c r="W548" s="176" t="str">
        <f t="shared" si="60"/>
        <v/>
      </c>
      <c r="X548" s="176" t="str">
        <f t="shared" si="61"/>
        <v/>
      </c>
      <c r="Z548" s="176"/>
      <c r="AA548" s="232"/>
      <c r="AB548" s="233"/>
      <c r="AC548" s="233"/>
      <c r="AD548" s="122"/>
      <c r="AE548" s="512"/>
      <c r="AF548" s="512"/>
      <c r="AG548" s="513"/>
      <c r="AH548" s="512"/>
      <c r="AI548" s="513"/>
      <c r="AJ548" s="513"/>
      <c r="AK548" s="513"/>
      <c r="AP548" s="124"/>
    </row>
    <row r="549" spans="1:42" s="352" customFormat="1" x14ac:dyDescent="0.2">
      <c r="A549" s="122"/>
      <c r="B549" s="122"/>
      <c r="C549" s="122"/>
      <c r="D549" s="122"/>
      <c r="E549" s="122"/>
      <c r="F549" s="122"/>
      <c r="G549" s="122"/>
      <c r="H549" s="122"/>
      <c r="I549" s="122"/>
      <c r="J549" s="122"/>
      <c r="K549" s="122"/>
      <c r="L549" s="176"/>
      <c r="M549" s="176"/>
      <c r="N549" s="176"/>
      <c r="O549" s="176"/>
      <c r="P549" s="176"/>
      <c r="Q549" s="176"/>
      <c r="R549" s="176"/>
      <c r="S549" s="176"/>
      <c r="T549" s="176"/>
      <c r="U549" s="176"/>
      <c r="V549" s="176"/>
      <c r="W549" s="176" t="str">
        <f t="shared" si="60"/>
        <v/>
      </c>
      <c r="X549" s="176" t="str">
        <f t="shared" si="61"/>
        <v/>
      </c>
      <c r="Z549" s="176"/>
      <c r="AA549" s="232"/>
      <c r="AB549" s="233"/>
      <c r="AC549" s="233"/>
      <c r="AD549" s="122"/>
      <c r="AE549" s="512"/>
      <c r="AF549" s="512"/>
      <c r="AG549" s="513"/>
      <c r="AH549" s="512"/>
      <c r="AI549" s="513"/>
      <c r="AJ549" s="513"/>
      <c r="AK549" s="513"/>
      <c r="AP549" s="124"/>
    </row>
    <row r="550" spans="1:42" s="352" customFormat="1" x14ac:dyDescent="0.2">
      <c r="A550" s="122"/>
      <c r="B550" s="122"/>
      <c r="C550" s="122"/>
      <c r="D550" s="122"/>
      <c r="E550" s="122"/>
      <c r="F550" s="122"/>
      <c r="G550" s="122"/>
      <c r="H550" s="122"/>
      <c r="I550" s="122"/>
      <c r="J550" s="122"/>
      <c r="K550" s="122"/>
      <c r="L550" s="176"/>
      <c r="M550" s="176"/>
      <c r="N550" s="176"/>
      <c r="O550" s="176"/>
      <c r="P550" s="176"/>
      <c r="Q550" s="176"/>
      <c r="R550" s="176"/>
      <c r="S550" s="176"/>
      <c r="T550" s="176"/>
      <c r="U550" s="176"/>
      <c r="V550" s="176"/>
      <c r="W550" s="176" t="str">
        <f t="shared" si="60"/>
        <v/>
      </c>
      <c r="X550" s="176" t="str">
        <f t="shared" si="61"/>
        <v/>
      </c>
      <c r="Z550" s="176"/>
      <c r="AA550" s="232"/>
      <c r="AB550" s="233"/>
      <c r="AC550" s="233"/>
      <c r="AD550" s="122"/>
      <c r="AE550" s="512"/>
      <c r="AF550" s="512"/>
      <c r="AG550" s="513"/>
      <c r="AH550" s="512"/>
      <c r="AI550" s="513"/>
      <c r="AJ550" s="513"/>
      <c r="AK550" s="513"/>
      <c r="AP550" s="124"/>
    </row>
    <row r="551" spans="1:42" s="352" customFormat="1" x14ac:dyDescent="0.2">
      <c r="A551" s="122"/>
      <c r="B551" s="122"/>
      <c r="C551" s="122"/>
      <c r="D551" s="122"/>
      <c r="E551" s="122"/>
      <c r="F551" s="122"/>
      <c r="G551" s="122"/>
      <c r="H551" s="122"/>
      <c r="I551" s="122"/>
      <c r="J551" s="122"/>
      <c r="K551" s="122"/>
      <c r="L551" s="176"/>
      <c r="M551" s="176"/>
      <c r="N551" s="176"/>
      <c r="O551" s="176"/>
      <c r="P551" s="176"/>
      <c r="Q551" s="176"/>
      <c r="R551" s="176"/>
      <c r="S551" s="176"/>
      <c r="T551" s="176"/>
      <c r="U551" s="176"/>
      <c r="V551" s="176"/>
      <c r="W551" s="176" t="str">
        <f t="shared" si="60"/>
        <v/>
      </c>
      <c r="X551" s="176" t="str">
        <f t="shared" si="61"/>
        <v/>
      </c>
      <c r="Z551" s="176"/>
      <c r="AA551" s="232"/>
      <c r="AB551" s="233"/>
      <c r="AC551" s="233"/>
      <c r="AD551" s="122"/>
      <c r="AE551" s="512"/>
      <c r="AF551" s="512"/>
      <c r="AG551" s="513"/>
      <c r="AH551" s="512"/>
      <c r="AI551" s="513"/>
      <c r="AJ551" s="513"/>
      <c r="AK551" s="513"/>
      <c r="AP551" s="124"/>
    </row>
    <row r="552" spans="1:42" s="352" customFormat="1" x14ac:dyDescent="0.2">
      <c r="A552" s="122"/>
      <c r="B552" s="122"/>
      <c r="C552" s="122"/>
      <c r="D552" s="122"/>
      <c r="E552" s="122"/>
      <c r="F552" s="122"/>
      <c r="G552" s="122"/>
      <c r="H552" s="122"/>
      <c r="I552" s="122"/>
      <c r="J552" s="122"/>
      <c r="K552" s="122"/>
      <c r="L552" s="176"/>
      <c r="M552" s="176"/>
      <c r="N552" s="176"/>
      <c r="O552" s="176"/>
      <c r="P552" s="176"/>
      <c r="Q552" s="176"/>
      <c r="R552" s="176"/>
      <c r="S552" s="176"/>
      <c r="T552" s="176"/>
      <c r="U552" s="176"/>
      <c r="V552" s="176"/>
      <c r="W552" s="176" t="str">
        <f t="shared" si="60"/>
        <v/>
      </c>
      <c r="X552" s="176" t="str">
        <f t="shared" si="61"/>
        <v/>
      </c>
      <c r="Z552" s="176"/>
      <c r="AA552" s="232"/>
      <c r="AB552" s="233"/>
      <c r="AC552" s="233"/>
      <c r="AD552" s="122"/>
      <c r="AE552" s="512"/>
      <c r="AF552" s="512"/>
      <c r="AG552" s="513"/>
      <c r="AH552" s="512"/>
      <c r="AI552" s="513"/>
      <c r="AJ552" s="513"/>
      <c r="AK552" s="513"/>
      <c r="AP552" s="124"/>
    </row>
    <row r="553" spans="1:42" s="352" customFormat="1" x14ac:dyDescent="0.2">
      <c r="A553" s="122"/>
      <c r="B553" s="122"/>
      <c r="C553" s="122"/>
      <c r="D553" s="122"/>
      <c r="E553" s="122"/>
      <c r="F553" s="122"/>
      <c r="G553" s="122"/>
      <c r="H553" s="122"/>
      <c r="I553" s="122"/>
      <c r="J553" s="122"/>
      <c r="K553" s="122"/>
      <c r="L553" s="176"/>
      <c r="M553" s="176"/>
      <c r="N553" s="176"/>
      <c r="O553" s="176"/>
      <c r="P553" s="176"/>
      <c r="Q553" s="176"/>
      <c r="R553" s="176"/>
      <c r="S553" s="176"/>
      <c r="T553" s="176"/>
      <c r="U553" s="176"/>
      <c r="V553" s="176"/>
      <c r="W553" s="176" t="str">
        <f t="shared" si="60"/>
        <v/>
      </c>
      <c r="X553" s="176" t="str">
        <f t="shared" si="61"/>
        <v/>
      </c>
      <c r="Z553" s="176"/>
      <c r="AA553" s="232"/>
      <c r="AB553" s="233"/>
      <c r="AC553" s="233"/>
      <c r="AD553" s="122"/>
      <c r="AE553" s="512"/>
      <c r="AF553" s="512"/>
      <c r="AG553" s="513"/>
      <c r="AH553" s="512"/>
      <c r="AI553" s="513"/>
      <c r="AJ553" s="513"/>
      <c r="AK553" s="513"/>
      <c r="AP553" s="124"/>
    </row>
    <row r="554" spans="1:42" s="352" customFormat="1" x14ac:dyDescent="0.2">
      <c r="A554" s="122"/>
      <c r="B554" s="122"/>
      <c r="C554" s="122"/>
      <c r="D554" s="122"/>
      <c r="E554" s="122"/>
      <c r="F554" s="122"/>
      <c r="G554" s="122"/>
      <c r="H554" s="122"/>
      <c r="I554" s="122"/>
      <c r="J554" s="122"/>
      <c r="K554" s="122"/>
      <c r="L554" s="176"/>
      <c r="M554" s="176"/>
      <c r="N554" s="176"/>
      <c r="O554" s="176"/>
      <c r="P554" s="176"/>
      <c r="Q554" s="176"/>
      <c r="R554" s="176"/>
      <c r="S554" s="176"/>
      <c r="T554" s="176"/>
      <c r="U554" s="176"/>
      <c r="V554" s="176"/>
      <c r="W554" s="176" t="str">
        <f t="shared" si="60"/>
        <v/>
      </c>
      <c r="X554" s="176" t="str">
        <f t="shared" si="61"/>
        <v/>
      </c>
      <c r="Z554" s="176"/>
      <c r="AA554" s="232"/>
      <c r="AB554" s="233"/>
      <c r="AC554" s="233"/>
      <c r="AD554" s="122"/>
      <c r="AE554" s="512"/>
      <c r="AF554" s="512"/>
      <c r="AG554" s="513"/>
      <c r="AH554" s="512"/>
      <c r="AI554" s="513"/>
      <c r="AJ554" s="513"/>
      <c r="AK554" s="513"/>
      <c r="AP554" s="124"/>
    </row>
    <row r="555" spans="1:42" s="352" customFormat="1" x14ac:dyDescent="0.2">
      <c r="A555" s="122"/>
      <c r="B555" s="122"/>
      <c r="C555" s="122"/>
      <c r="D555" s="122"/>
      <c r="E555" s="122"/>
      <c r="F555" s="122"/>
      <c r="G555" s="122"/>
      <c r="H555" s="122"/>
      <c r="I555" s="122"/>
      <c r="J555" s="122"/>
      <c r="K555" s="122"/>
      <c r="L555" s="176"/>
      <c r="M555" s="176"/>
      <c r="N555" s="176"/>
      <c r="O555" s="176"/>
      <c r="P555" s="176"/>
      <c r="Q555" s="176"/>
      <c r="R555" s="176"/>
      <c r="S555" s="176"/>
      <c r="T555" s="176"/>
      <c r="U555" s="176"/>
      <c r="V555" s="176"/>
      <c r="W555" s="176" t="str">
        <f t="shared" si="60"/>
        <v/>
      </c>
      <c r="X555" s="176" t="str">
        <f t="shared" si="61"/>
        <v/>
      </c>
      <c r="Z555" s="176"/>
      <c r="AA555" s="232"/>
      <c r="AB555" s="233"/>
      <c r="AC555" s="233"/>
      <c r="AD555" s="122"/>
      <c r="AE555" s="512"/>
      <c r="AF555" s="512"/>
      <c r="AG555" s="513"/>
      <c r="AH555" s="512"/>
      <c r="AI555" s="513"/>
      <c r="AJ555" s="513"/>
      <c r="AK555" s="513"/>
      <c r="AP555" s="124"/>
    </row>
    <row r="556" spans="1:42" s="352" customFormat="1" x14ac:dyDescent="0.2">
      <c r="A556" s="122"/>
      <c r="B556" s="122"/>
      <c r="C556" s="122"/>
      <c r="D556" s="122"/>
      <c r="E556" s="122"/>
      <c r="F556" s="122"/>
      <c r="G556" s="122"/>
      <c r="H556" s="122"/>
      <c r="I556" s="122"/>
      <c r="J556" s="122"/>
      <c r="K556" s="122"/>
      <c r="L556" s="176"/>
      <c r="M556" s="176"/>
      <c r="N556" s="176"/>
      <c r="O556" s="176"/>
      <c r="P556" s="176"/>
      <c r="Q556" s="176"/>
      <c r="R556" s="176"/>
      <c r="S556" s="176"/>
      <c r="T556" s="176"/>
      <c r="U556" s="176"/>
      <c r="V556" s="176"/>
      <c r="W556" s="176" t="str">
        <f t="shared" si="60"/>
        <v/>
      </c>
      <c r="X556" s="176" t="str">
        <f t="shared" si="61"/>
        <v/>
      </c>
      <c r="Z556" s="176"/>
      <c r="AA556" s="232"/>
      <c r="AB556" s="233"/>
      <c r="AC556" s="233"/>
      <c r="AD556" s="122"/>
      <c r="AE556" s="512"/>
      <c r="AF556" s="512"/>
      <c r="AG556" s="513"/>
      <c r="AH556" s="512"/>
      <c r="AI556" s="513"/>
      <c r="AJ556" s="513"/>
      <c r="AK556" s="513"/>
      <c r="AP556" s="124"/>
    </row>
    <row r="557" spans="1:42" s="352" customFormat="1" x14ac:dyDescent="0.2">
      <c r="A557" s="122"/>
      <c r="B557" s="122"/>
      <c r="C557" s="122"/>
      <c r="D557" s="122"/>
      <c r="E557" s="122"/>
      <c r="F557" s="122"/>
      <c r="G557" s="122"/>
      <c r="H557" s="122"/>
      <c r="I557" s="122"/>
      <c r="J557" s="122"/>
      <c r="K557" s="122"/>
      <c r="L557" s="176"/>
      <c r="M557" s="176"/>
      <c r="N557" s="176"/>
      <c r="O557" s="176"/>
      <c r="P557" s="176"/>
      <c r="Q557" s="176"/>
      <c r="R557" s="176"/>
      <c r="S557" s="176"/>
      <c r="T557" s="176"/>
      <c r="U557" s="176"/>
      <c r="V557" s="176"/>
      <c r="W557" s="176" t="str">
        <f t="shared" si="60"/>
        <v/>
      </c>
      <c r="X557" s="176" t="str">
        <f t="shared" si="61"/>
        <v/>
      </c>
      <c r="Z557" s="176"/>
      <c r="AA557" s="232"/>
      <c r="AB557" s="233"/>
      <c r="AC557" s="233"/>
      <c r="AD557" s="122"/>
      <c r="AE557" s="512"/>
      <c r="AF557" s="512"/>
      <c r="AG557" s="513"/>
      <c r="AH557" s="512"/>
      <c r="AI557" s="513"/>
      <c r="AJ557" s="513"/>
      <c r="AK557" s="513"/>
      <c r="AP557" s="124"/>
    </row>
    <row r="558" spans="1:42" s="352" customFormat="1" x14ac:dyDescent="0.2">
      <c r="A558" s="122"/>
      <c r="B558" s="122"/>
      <c r="C558" s="122"/>
      <c r="D558" s="122"/>
      <c r="E558" s="122"/>
      <c r="F558" s="122"/>
      <c r="G558" s="122"/>
      <c r="H558" s="122"/>
      <c r="I558" s="122"/>
      <c r="J558" s="122"/>
      <c r="K558" s="122"/>
      <c r="L558" s="176"/>
      <c r="M558" s="176"/>
      <c r="N558" s="176"/>
      <c r="O558" s="176"/>
      <c r="P558" s="176"/>
      <c r="Q558" s="176"/>
      <c r="R558" s="176"/>
      <c r="S558" s="176"/>
      <c r="T558" s="176"/>
      <c r="U558" s="176"/>
      <c r="V558" s="176"/>
      <c r="W558" s="176" t="str">
        <f t="shared" si="60"/>
        <v/>
      </c>
      <c r="X558" s="176" t="str">
        <f t="shared" si="61"/>
        <v/>
      </c>
      <c r="Z558" s="176"/>
      <c r="AA558" s="232"/>
      <c r="AB558" s="233"/>
      <c r="AC558" s="233"/>
      <c r="AD558" s="122"/>
      <c r="AE558" s="512"/>
      <c r="AF558" s="512"/>
      <c r="AG558" s="513"/>
      <c r="AH558" s="512"/>
      <c r="AI558" s="513"/>
      <c r="AJ558" s="513"/>
      <c r="AK558" s="513"/>
      <c r="AP558" s="124"/>
    </row>
    <row r="559" spans="1:42" s="352" customFormat="1" x14ac:dyDescent="0.2">
      <c r="A559" s="122"/>
      <c r="B559" s="122"/>
      <c r="C559" s="122"/>
      <c r="D559" s="122"/>
      <c r="E559" s="122"/>
      <c r="F559" s="122"/>
      <c r="G559" s="122"/>
      <c r="H559" s="122"/>
      <c r="I559" s="122"/>
      <c r="J559" s="122"/>
      <c r="K559" s="122"/>
      <c r="L559" s="176"/>
      <c r="M559" s="176"/>
      <c r="N559" s="176"/>
      <c r="O559" s="176"/>
      <c r="P559" s="176"/>
      <c r="Q559" s="176"/>
      <c r="R559" s="176"/>
      <c r="S559" s="176"/>
      <c r="T559" s="176"/>
      <c r="U559" s="176"/>
      <c r="V559" s="176"/>
      <c r="W559" s="176" t="str">
        <f t="shared" si="60"/>
        <v/>
      </c>
      <c r="X559" s="176" t="str">
        <f t="shared" si="61"/>
        <v/>
      </c>
      <c r="Z559" s="176"/>
      <c r="AA559" s="232"/>
      <c r="AB559" s="233"/>
      <c r="AC559" s="233"/>
      <c r="AD559" s="122"/>
      <c r="AE559" s="512"/>
      <c r="AF559" s="512"/>
      <c r="AG559" s="513"/>
      <c r="AH559" s="512"/>
      <c r="AI559" s="513"/>
      <c r="AJ559" s="513"/>
      <c r="AK559" s="513"/>
      <c r="AP559" s="124"/>
    </row>
    <row r="560" spans="1:42" s="352" customFormat="1" x14ac:dyDescent="0.2">
      <c r="A560" s="122"/>
      <c r="B560" s="122"/>
      <c r="C560" s="122"/>
      <c r="D560" s="122"/>
      <c r="E560" s="122"/>
      <c r="F560" s="122"/>
      <c r="G560" s="122"/>
      <c r="H560" s="122"/>
      <c r="I560" s="122"/>
      <c r="J560" s="122"/>
      <c r="K560" s="122"/>
      <c r="L560" s="176"/>
      <c r="M560" s="176"/>
      <c r="N560" s="176"/>
      <c r="O560" s="176"/>
      <c r="P560" s="176"/>
      <c r="Q560" s="176"/>
      <c r="R560" s="176"/>
      <c r="S560" s="176"/>
      <c r="T560" s="176"/>
      <c r="U560" s="176"/>
      <c r="V560" s="176"/>
      <c r="W560" s="176" t="str">
        <f t="shared" si="60"/>
        <v/>
      </c>
      <c r="X560" s="176" t="str">
        <f t="shared" si="61"/>
        <v/>
      </c>
      <c r="Z560" s="176"/>
      <c r="AA560" s="232"/>
      <c r="AB560" s="233"/>
      <c r="AC560" s="233"/>
      <c r="AD560" s="122"/>
      <c r="AE560" s="512"/>
      <c r="AF560" s="512"/>
      <c r="AG560" s="513"/>
      <c r="AH560" s="512"/>
      <c r="AI560" s="513"/>
      <c r="AJ560" s="513"/>
      <c r="AK560" s="513"/>
      <c r="AP560" s="124"/>
    </row>
    <row r="561" spans="1:42" s="352" customFormat="1" x14ac:dyDescent="0.2">
      <c r="A561" s="122"/>
      <c r="B561" s="122"/>
      <c r="C561" s="122"/>
      <c r="D561" s="122"/>
      <c r="E561" s="122"/>
      <c r="F561" s="122"/>
      <c r="G561" s="122"/>
      <c r="H561" s="122"/>
      <c r="I561" s="122"/>
      <c r="J561" s="122"/>
      <c r="K561" s="122"/>
      <c r="L561" s="176"/>
      <c r="M561" s="176"/>
      <c r="N561" s="176"/>
      <c r="O561" s="176"/>
      <c r="P561" s="176"/>
      <c r="Q561" s="176"/>
      <c r="R561" s="176"/>
      <c r="S561" s="176"/>
      <c r="T561" s="176"/>
      <c r="U561" s="176"/>
      <c r="V561" s="176"/>
      <c r="W561" s="176" t="str">
        <f t="shared" si="60"/>
        <v/>
      </c>
      <c r="X561" s="176" t="str">
        <f t="shared" si="61"/>
        <v/>
      </c>
      <c r="Z561" s="176"/>
      <c r="AA561" s="232"/>
      <c r="AB561" s="233"/>
      <c r="AC561" s="233"/>
      <c r="AD561" s="122"/>
      <c r="AE561" s="512"/>
      <c r="AF561" s="512"/>
      <c r="AG561" s="513"/>
      <c r="AH561" s="512"/>
      <c r="AI561" s="513"/>
      <c r="AJ561" s="513"/>
      <c r="AK561" s="513"/>
      <c r="AP561" s="124"/>
    </row>
    <row r="562" spans="1:42" s="352" customFormat="1" x14ac:dyDescent="0.2">
      <c r="A562" s="122"/>
      <c r="B562" s="122"/>
      <c r="C562" s="122"/>
      <c r="D562" s="122"/>
      <c r="E562" s="122"/>
      <c r="F562" s="122"/>
      <c r="G562" s="122"/>
      <c r="H562" s="122"/>
      <c r="I562" s="122"/>
      <c r="J562" s="122"/>
      <c r="K562" s="122"/>
      <c r="L562" s="176"/>
      <c r="M562" s="176"/>
      <c r="N562" s="176"/>
      <c r="O562" s="176"/>
      <c r="P562" s="176"/>
      <c r="Q562" s="176"/>
      <c r="R562" s="176"/>
      <c r="S562" s="176"/>
      <c r="T562" s="176"/>
      <c r="U562" s="176"/>
      <c r="V562" s="176"/>
      <c r="W562" s="176" t="str">
        <f t="shared" si="60"/>
        <v/>
      </c>
      <c r="X562" s="176" t="str">
        <f t="shared" si="61"/>
        <v/>
      </c>
      <c r="Z562" s="176"/>
      <c r="AA562" s="232"/>
      <c r="AB562" s="233"/>
      <c r="AC562" s="233"/>
      <c r="AD562" s="122"/>
      <c r="AE562" s="512"/>
      <c r="AF562" s="512"/>
      <c r="AG562" s="513"/>
      <c r="AH562" s="512"/>
      <c r="AI562" s="513"/>
      <c r="AJ562" s="513"/>
      <c r="AK562" s="513"/>
      <c r="AP562" s="124"/>
    </row>
    <row r="563" spans="1:42" s="352" customFormat="1" x14ac:dyDescent="0.2">
      <c r="A563" s="122"/>
      <c r="B563" s="122"/>
      <c r="C563" s="122"/>
      <c r="D563" s="122"/>
      <c r="E563" s="122"/>
      <c r="F563" s="122"/>
      <c r="G563" s="122"/>
      <c r="H563" s="122"/>
      <c r="I563" s="122"/>
      <c r="J563" s="122"/>
      <c r="K563" s="122"/>
      <c r="L563" s="176"/>
      <c r="M563" s="176"/>
      <c r="N563" s="176"/>
      <c r="O563" s="176"/>
      <c r="P563" s="176"/>
      <c r="Q563" s="176"/>
      <c r="R563" s="176"/>
      <c r="S563" s="176"/>
      <c r="T563" s="176"/>
      <c r="U563" s="176"/>
      <c r="V563" s="176"/>
      <c r="W563" s="176" t="str">
        <f t="shared" si="60"/>
        <v/>
      </c>
      <c r="X563" s="176" t="str">
        <f t="shared" si="61"/>
        <v/>
      </c>
      <c r="Z563" s="176"/>
      <c r="AA563" s="232"/>
      <c r="AB563" s="233"/>
      <c r="AC563" s="233"/>
      <c r="AD563" s="122"/>
      <c r="AE563" s="512"/>
      <c r="AF563" s="512"/>
      <c r="AG563" s="513"/>
      <c r="AH563" s="512"/>
      <c r="AI563" s="513"/>
      <c r="AJ563" s="513"/>
      <c r="AK563" s="513"/>
      <c r="AP563" s="124"/>
    </row>
    <row r="564" spans="1:42" s="352" customFormat="1" x14ac:dyDescent="0.2">
      <c r="A564" s="122"/>
      <c r="B564" s="122"/>
      <c r="C564" s="122"/>
      <c r="D564" s="122"/>
      <c r="E564" s="122"/>
      <c r="F564" s="122"/>
      <c r="G564" s="122"/>
      <c r="H564" s="122"/>
      <c r="I564" s="122"/>
      <c r="J564" s="122"/>
      <c r="K564" s="122"/>
      <c r="L564" s="176"/>
      <c r="M564" s="176"/>
      <c r="N564" s="176"/>
      <c r="O564" s="176"/>
      <c r="P564" s="176"/>
      <c r="Q564" s="176"/>
      <c r="R564" s="176"/>
      <c r="S564" s="176"/>
      <c r="T564" s="176"/>
      <c r="U564" s="176"/>
      <c r="V564" s="176"/>
      <c r="W564" s="176" t="str">
        <f t="shared" si="60"/>
        <v/>
      </c>
      <c r="X564" s="176" t="str">
        <f t="shared" si="61"/>
        <v/>
      </c>
      <c r="Z564" s="176"/>
      <c r="AA564" s="232"/>
      <c r="AB564" s="233"/>
      <c r="AC564" s="233"/>
      <c r="AD564" s="122"/>
      <c r="AE564" s="512"/>
      <c r="AF564" s="512"/>
      <c r="AG564" s="513"/>
      <c r="AH564" s="512"/>
      <c r="AI564" s="513"/>
      <c r="AJ564" s="513"/>
      <c r="AK564" s="513"/>
      <c r="AP564" s="124"/>
    </row>
    <row r="565" spans="1:42" s="352" customFormat="1" x14ac:dyDescent="0.2">
      <c r="A565" s="122"/>
      <c r="B565" s="122"/>
      <c r="C565" s="122"/>
      <c r="D565" s="122"/>
      <c r="E565" s="122"/>
      <c r="F565" s="122"/>
      <c r="G565" s="122"/>
      <c r="H565" s="122"/>
      <c r="I565" s="122"/>
      <c r="J565" s="122"/>
      <c r="K565" s="122"/>
      <c r="L565" s="176"/>
      <c r="M565" s="176"/>
      <c r="N565" s="176"/>
      <c r="O565" s="176"/>
      <c r="P565" s="176"/>
      <c r="Q565" s="176"/>
      <c r="R565" s="176"/>
      <c r="S565" s="176"/>
      <c r="T565" s="176"/>
      <c r="U565" s="176"/>
      <c r="V565" s="176"/>
      <c r="W565" s="176" t="str">
        <f t="shared" si="60"/>
        <v/>
      </c>
      <c r="X565" s="176" t="str">
        <f t="shared" si="61"/>
        <v/>
      </c>
      <c r="Z565" s="176"/>
      <c r="AA565" s="232"/>
      <c r="AB565" s="233"/>
      <c r="AC565" s="233"/>
      <c r="AD565" s="122"/>
      <c r="AE565" s="512"/>
      <c r="AF565" s="512"/>
      <c r="AG565" s="513"/>
      <c r="AH565" s="512"/>
      <c r="AI565" s="513"/>
      <c r="AJ565" s="513"/>
      <c r="AK565" s="513"/>
      <c r="AP565" s="124"/>
    </row>
    <row r="566" spans="1:42" s="352" customFormat="1" x14ac:dyDescent="0.2">
      <c r="A566" s="122"/>
      <c r="B566" s="122"/>
      <c r="C566" s="122"/>
      <c r="D566" s="122"/>
      <c r="E566" s="122"/>
      <c r="F566" s="122"/>
      <c r="G566" s="122"/>
      <c r="H566" s="122"/>
      <c r="I566" s="122"/>
      <c r="J566" s="122"/>
      <c r="K566" s="122"/>
      <c r="L566" s="176"/>
      <c r="M566" s="176"/>
      <c r="N566" s="176"/>
      <c r="O566" s="176"/>
      <c r="P566" s="176"/>
      <c r="Q566" s="176"/>
      <c r="R566" s="176"/>
      <c r="S566" s="176"/>
      <c r="T566" s="176"/>
      <c r="U566" s="176"/>
      <c r="V566" s="176"/>
      <c r="W566" s="176" t="str">
        <f t="shared" si="60"/>
        <v/>
      </c>
      <c r="X566" s="176" t="str">
        <f t="shared" si="61"/>
        <v/>
      </c>
      <c r="Z566" s="176"/>
      <c r="AA566" s="232"/>
      <c r="AB566" s="233"/>
      <c r="AC566" s="233"/>
      <c r="AD566" s="122"/>
      <c r="AE566" s="512"/>
      <c r="AF566" s="512"/>
      <c r="AG566" s="513"/>
      <c r="AH566" s="512"/>
      <c r="AI566" s="513"/>
      <c r="AJ566" s="513"/>
      <c r="AK566" s="513"/>
      <c r="AP566" s="124"/>
    </row>
    <row r="567" spans="1:42" s="352" customFormat="1" x14ac:dyDescent="0.2">
      <c r="A567" s="122"/>
      <c r="B567" s="122"/>
      <c r="C567" s="122"/>
      <c r="D567" s="122"/>
      <c r="E567" s="122"/>
      <c r="F567" s="122"/>
      <c r="G567" s="122"/>
      <c r="H567" s="122"/>
      <c r="I567" s="122"/>
      <c r="J567" s="122"/>
      <c r="K567" s="122"/>
      <c r="L567" s="176"/>
      <c r="M567" s="176"/>
      <c r="N567" s="176"/>
      <c r="O567" s="176"/>
      <c r="P567" s="176"/>
      <c r="Q567" s="176"/>
      <c r="R567" s="176"/>
      <c r="S567" s="176"/>
      <c r="T567" s="176"/>
      <c r="U567" s="176"/>
      <c r="V567" s="176"/>
      <c r="W567" s="176" t="str">
        <f t="shared" si="60"/>
        <v/>
      </c>
      <c r="X567" s="176" t="str">
        <f t="shared" si="61"/>
        <v/>
      </c>
      <c r="Z567" s="176"/>
      <c r="AA567" s="232"/>
      <c r="AB567" s="233"/>
      <c r="AC567" s="233"/>
      <c r="AD567" s="122"/>
      <c r="AE567" s="512"/>
      <c r="AF567" s="512"/>
      <c r="AG567" s="513"/>
      <c r="AH567" s="512"/>
      <c r="AI567" s="513"/>
      <c r="AJ567" s="513"/>
      <c r="AK567" s="513"/>
      <c r="AP567" s="124"/>
    </row>
    <row r="568" spans="1:42" s="352" customFormat="1" x14ac:dyDescent="0.2">
      <c r="A568" s="122"/>
      <c r="B568" s="122"/>
      <c r="C568" s="122"/>
      <c r="D568" s="122"/>
      <c r="E568" s="122"/>
      <c r="F568" s="122"/>
      <c r="G568" s="122"/>
      <c r="H568" s="122"/>
      <c r="I568" s="122"/>
      <c r="J568" s="122"/>
      <c r="K568" s="122"/>
      <c r="L568" s="176"/>
      <c r="M568" s="176"/>
      <c r="N568" s="176"/>
      <c r="O568" s="176"/>
      <c r="P568" s="176"/>
      <c r="Q568" s="176"/>
      <c r="R568" s="176"/>
      <c r="S568" s="176"/>
      <c r="T568" s="176"/>
      <c r="U568" s="176"/>
      <c r="V568" s="176"/>
      <c r="W568" s="176" t="str">
        <f t="shared" si="60"/>
        <v/>
      </c>
      <c r="X568" s="176" t="str">
        <f t="shared" si="61"/>
        <v/>
      </c>
      <c r="Z568" s="176"/>
      <c r="AA568" s="232"/>
      <c r="AB568" s="233"/>
      <c r="AC568" s="233"/>
      <c r="AD568" s="122"/>
      <c r="AE568" s="512"/>
      <c r="AF568" s="512"/>
      <c r="AG568" s="513"/>
      <c r="AH568" s="512"/>
      <c r="AI568" s="513"/>
      <c r="AJ568" s="513"/>
      <c r="AK568" s="513"/>
      <c r="AP568" s="124"/>
    </row>
    <row r="569" spans="1:42" s="352" customFormat="1" x14ac:dyDescent="0.2">
      <c r="A569" s="122"/>
      <c r="B569" s="122"/>
      <c r="C569" s="140"/>
      <c r="D569" s="122"/>
      <c r="E569" s="122"/>
      <c r="F569" s="122"/>
      <c r="G569" s="122"/>
      <c r="H569" s="122"/>
      <c r="I569" s="122"/>
      <c r="J569" s="122"/>
      <c r="K569" s="122"/>
      <c r="L569" s="176"/>
      <c r="M569" s="176"/>
      <c r="N569" s="176"/>
      <c r="O569" s="176"/>
      <c r="P569" s="176"/>
      <c r="Q569" s="176"/>
      <c r="R569" s="176"/>
      <c r="S569" s="176"/>
      <c r="T569" s="176"/>
      <c r="U569" s="176"/>
      <c r="V569" s="176"/>
      <c r="W569" s="176"/>
      <c r="X569" s="176"/>
      <c r="Z569" s="176"/>
      <c r="AA569" s="232"/>
      <c r="AB569" s="233"/>
      <c r="AC569" s="233"/>
      <c r="AD569" s="122"/>
      <c r="AE569" s="512"/>
      <c r="AF569" s="512"/>
      <c r="AG569" s="513"/>
      <c r="AH569" s="512"/>
      <c r="AI569" s="513"/>
      <c r="AJ569" s="513"/>
      <c r="AK569" s="513"/>
      <c r="AP569" s="124"/>
    </row>
    <row r="570" spans="1:42" s="352" customFormat="1" x14ac:dyDescent="0.2">
      <c r="A570" s="122"/>
      <c r="B570" s="122"/>
      <c r="C570" s="122"/>
      <c r="D570" s="122"/>
      <c r="E570" s="122"/>
      <c r="F570" s="122"/>
      <c r="G570" s="122"/>
      <c r="H570" s="122"/>
      <c r="I570" s="122"/>
      <c r="J570" s="122"/>
      <c r="K570" s="122"/>
      <c r="L570" s="176"/>
      <c r="M570" s="176"/>
      <c r="N570" s="176"/>
      <c r="O570" s="176"/>
      <c r="P570" s="176"/>
      <c r="Q570" s="176"/>
      <c r="R570" s="176"/>
      <c r="S570" s="176"/>
      <c r="T570" s="176"/>
      <c r="U570" s="176"/>
      <c r="V570" s="176"/>
      <c r="W570" s="176"/>
      <c r="X570" s="176"/>
      <c r="Z570" s="176"/>
      <c r="AA570" s="232"/>
      <c r="AB570" s="233"/>
      <c r="AC570" s="233"/>
      <c r="AD570" s="122"/>
      <c r="AE570" s="512"/>
      <c r="AF570" s="512"/>
      <c r="AG570" s="513"/>
      <c r="AH570" s="512"/>
      <c r="AI570" s="513"/>
      <c r="AJ570" s="513"/>
      <c r="AK570" s="513"/>
      <c r="AP570" s="124"/>
    </row>
    <row r="571" spans="1:42" s="352" customFormat="1" x14ac:dyDescent="0.2">
      <c r="A571" s="122"/>
      <c r="B571" s="122"/>
      <c r="C571" s="122"/>
      <c r="D571" s="122"/>
      <c r="E571" s="122"/>
      <c r="F571" s="122"/>
      <c r="G571" s="122"/>
      <c r="H571" s="122"/>
      <c r="I571" s="122"/>
      <c r="J571" s="122"/>
      <c r="K571" s="122"/>
      <c r="L571" s="176"/>
      <c r="M571" s="176"/>
      <c r="N571" s="176"/>
      <c r="O571" s="176"/>
      <c r="P571" s="176"/>
      <c r="Q571" s="176"/>
      <c r="R571" s="176"/>
      <c r="S571" s="176"/>
      <c r="T571" s="176"/>
      <c r="U571" s="176"/>
      <c r="V571" s="176"/>
      <c r="W571" s="176"/>
      <c r="X571" s="176"/>
      <c r="Z571" s="176"/>
      <c r="AA571" s="232"/>
      <c r="AB571" s="233"/>
      <c r="AC571" s="233"/>
      <c r="AD571" s="122"/>
      <c r="AE571" s="512"/>
      <c r="AF571" s="512"/>
      <c r="AG571" s="513"/>
      <c r="AH571" s="512"/>
      <c r="AI571" s="513"/>
      <c r="AJ571" s="513"/>
      <c r="AK571" s="513"/>
      <c r="AP571" s="124"/>
    </row>
    <row r="572" spans="1:42" s="352" customFormat="1" x14ac:dyDescent="0.2">
      <c r="A572" s="122"/>
      <c r="B572" s="122"/>
      <c r="C572" s="122"/>
      <c r="D572" s="122"/>
      <c r="E572" s="122"/>
      <c r="F572" s="122"/>
      <c r="G572" s="122"/>
      <c r="H572" s="122"/>
      <c r="I572" s="122"/>
      <c r="J572" s="122"/>
      <c r="K572" s="122"/>
      <c r="L572" s="176"/>
      <c r="M572" s="176"/>
      <c r="N572" s="176"/>
      <c r="O572" s="176"/>
      <c r="P572" s="176"/>
      <c r="Q572" s="176"/>
      <c r="R572" s="176"/>
      <c r="S572" s="176"/>
      <c r="T572" s="176"/>
      <c r="U572" s="176"/>
      <c r="V572" s="176"/>
      <c r="W572" s="176"/>
      <c r="X572" s="176"/>
      <c r="Z572" s="176"/>
      <c r="AA572" s="232"/>
      <c r="AB572" s="233"/>
      <c r="AC572" s="233"/>
      <c r="AD572" s="122"/>
      <c r="AE572" s="512"/>
      <c r="AF572" s="512"/>
      <c r="AG572" s="513"/>
      <c r="AH572" s="512"/>
      <c r="AI572" s="513"/>
      <c r="AJ572" s="513"/>
      <c r="AK572" s="513"/>
      <c r="AP572" s="124"/>
    </row>
    <row r="573" spans="1:42" s="352" customFormat="1" x14ac:dyDescent="0.2">
      <c r="A573" s="122"/>
      <c r="B573" s="122"/>
      <c r="C573" s="122"/>
      <c r="D573" s="122"/>
      <c r="E573" s="122"/>
      <c r="F573" s="122"/>
      <c r="G573" s="122"/>
      <c r="H573" s="122"/>
      <c r="I573" s="122"/>
      <c r="J573" s="122"/>
      <c r="K573" s="122"/>
      <c r="L573" s="176"/>
      <c r="M573" s="176"/>
      <c r="N573" s="176"/>
      <c r="O573" s="176"/>
      <c r="P573" s="176"/>
      <c r="Q573" s="176"/>
      <c r="R573" s="176"/>
      <c r="S573" s="176"/>
      <c r="T573" s="176"/>
      <c r="U573" s="176"/>
      <c r="V573" s="176"/>
      <c r="W573" s="176"/>
      <c r="X573" s="176"/>
      <c r="Z573" s="176"/>
      <c r="AA573" s="232"/>
      <c r="AB573" s="233"/>
      <c r="AC573" s="233"/>
      <c r="AD573" s="122"/>
      <c r="AE573" s="512"/>
      <c r="AF573" s="512"/>
      <c r="AG573" s="513"/>
      <c r="AH573" s="512"/>
      <c r="AI573" s="513"/>
      <c r="AJ573" s="513"/>
      <c r="AK573" s="513"/>
      <c r="AP573" s="124"/>
    </row>
    <row r="574" spans="1:42" s="352" customFormat="1" x14ac:dyDescent="0.2">
      <c r="A574" s="122"/>
      <c r="B574" s="122"/>
      <c r="C574" s="122"/>
      <c r="D574" s="122"/>
      <c r="E574" s="122"/>
      <c r="F574" s="122"/>
      <c r="G574" s="122"/>
      <c r="H574" s="122"/>
      <c r="I574" s="122"/>
      <c r="J574" s="122"/>
      <c r="K574" s="122"/>
      <c r="L574" s="176"/>
      <c r="M574" s="176"/>
      <c r="N574" s="176"/>
      <c r="O574" s="176"/>
      <c r="P574" s="176"/>
      <c r="Q574" s="176"/>
      <c r="R574" s="176"/>
      <c r="S574" s="176"/>
      <c r="T574" s="176"/>
      <c r="U574" s="176"/>
      <c r="V574" s="176"/>
      <c r="W574" s="176"/>
      <c r="X574" s="176"/>
      <c r="Z574" s="176"/>
      <c r="AA574" s="232"/>
      <c r="AB574" s="233"/>
      <c r="AC574" s="233"/>
      <c r="AD574" s="122"/>
      <c r="AE574" s="512"/>
      <c r="AF574" s="512"/>
      <c r="AG574" s="513"/>
      <c r="AH574" s="512"/>
      <c r="AI574" s="513"/>
      <c r="AJ574" s="513"/>
      <c r="AK574" s="513"/>
      <c r="AP574" s="124"/>
    </row>
    <row r="575" spans="1:42" s="352" customFormat="1" x14ac:dyDescent="0.2">
      <c r="A575" s="122"/>
      <c r="B575" s="122"/>
      <c r="C575" s="122"/>
      <c r="D575" s="122"/>
      <c r="E575" s="122"/>
      <c r="F575" s="122"/>
      <c r="G575" s="122"/>
      <c r="H575" s="122"/>
      <c r="I575" s="122"/>
      <c r="J575" s="122"/>
      <c r="K575" s="122"/>
      <c r="L575" s="176"/>
      <c r="M575" s="176"/>
      <c r="N575" s="176"/>
      <c r="O575" s="176"/>
      <c r="P575" s="176"/>
      <c r="Q575" s="176"/>
      <c r="R575" s="176"/>
      <c r="S575" s="176"/>
      <c r="T575" s="176"/>
      <c r="U575" s="176"/>
      <c r="V575" s="176"/>
      <c r="W575" s="176"/>
      <c r="X575" s="176"/>
      <c r="Z575" s="176"/>
      <c r="AA575" s="232"/>
      <c r="AB575" s="233"/>
      <c r="AC575" s="233"/>
      <c r="AD575" s="122"/>
      <c r="AE575" s="512"/>
      <c r="AF575" s="512"/>
      <c r="AG575" s="513"/>
      <c r="AH575" s="512"/>
      <c r="AI575" s="513"/>
      <c r="AJ575" s="513"/>
      <c r="AK575" s="513"/>
      <c r="AP575" s="124"/>
    </row>
    <row r="576" spans="1:42" s="352" customFormat="1" x14ac:dyDescent="0.2">
      <c r="A576" s="122"/>
      <c r="B576" s="122"/>
      <c r="C576" s="122"/>
      <c r="D576" s="122"/>
      <c r="E576" s="122"/>
      <c r="F576" s="122"/>
      <c r="G576" s="122"/>
      <c r="H576" s="122"/>
      <c r="I576" s="122"/>
      <c r="J576" s="122"/>
      <c r="K576" s="122"/>
      <c r="L576" s="176"/>
      <c r="M576" s="176"/>
      <c r="N576" s="176"/>
      <c r="O576" s="176"/>
      <c r="P576" s="176"/>
      <c r="Q576" s="176"/>
      <c r="R576" s="176"/>
      <c r="S576" s="176"/>
      <c r="T576" s="176"/>
      <c r="U576" s="176"/>
      <c r="V576" s="176"/>
      <c r="W576" s="176"/>
      <c r="X576" s="176"/>
      <c r="Z576" s="176"/>
      <c r="AA576" s="232"/>
      <c r="AB576" s="233"/>
      <c r="AC576" s="233"/>
      <c r="AD576" s="122"/>
      <c r="AE576" s="512"/>
      <c r="AF576" s="512"/>
      <c r="AG576" s="513"/>
      <c r="AH576" s="512"/>
      <c r="AI576" s="513"/>
      <c r="AJ576" s="513"/>
      <c r="AK576" s="513"/>
      <c r="AP576" s="124"/>
    </row>
    <row r="577" spans="1:42" s="352" customFormat="1" x14ac:dyDescent="0.2">
      <c r="A577" s="122"/>
      <c r="B577" s="122"/>
      <c r="C577" s="122"/>
      <c r="D577" s="122"/>
      <c r="E577" s="122"/>
      <c r="F577" s="122"/>
      <c r="G577" s="122"/>
      <c r="H577" s="122"/>
      <c r="I577" s="122"/>
      <c r="J577" s="122"/>
      <c r="K577" s="122"/>
      <c r="L577" s="176"/>
      <c r="M577" s="176"/>
      <c r="N577" s="176"/>
      <c r="O577" s="176"/>
      <c r="P577" s="176"/>
      <c r="Q577" s="176"/>
      <c r="R577" s="176"/>
      <c r="S577" s="176"/>
      <c r="T577" s="176"/>
      <c r="U577" s="176"/>
      <c r="V577" s="176"/>
      <c r="W577" s="176"/>
      <c r="X577" s="176"/>
      <c r="Z577" s="176"/>
      <c r="AA577" s="232"/>
      <c r="AB577" s="233"/>
      <c r="AC577" s="233"/>
      <c r="AD577" s="122"/>
      <c r="AE577" s="512"/>
      <c r="AF577" s="512"/>
      <c r="AG577" s="513"/>
      <c r="AH577" s="512"/>
      <c r="AI577" s="513"/>
      <c r="AJ577" s="513"/>
      <c r="AK577" s="513"/>
      <c r="AP577" s="124"/>
    </row>
    <row r="578" spans="1:42" s="176" customFormat="1" x14ac:dyDescent="0.2">
      <c r="A578" s="122"/>
      <c r="B578" s="122"/>
      <c r="C578" s="122"/>
      <c r="D578" s="122"/>
      <c r="E578" s="122"/>
      <c r="F578" s="122"/>
      <c r="G578" s="122"/>
      <c r="H578" s="122"/>
      <c r="I578" s="122"/>
      <c r="J578" s="122"/>
      <c r="K578" s="122"/>
      <c r="Y578" s="352"/>
      <c r="AA578" s="232"/>
      <c r="AB578" s="233"/>
      <c r="AC578" s="233"/>
      <c r="AD578" s="122"/>
      <c r="AE578" s="512"/>
      <c r="AF578" s="512"/>
      <c r="AG578" s="513"/>
      <c r="AH578" s="512"/>
      <c r="AI578" s="513"/>
      <c r="AJ578" s="513"/>
      <c r="AK578" s="513"/>
      <c r="AP578" s="124"/>
    </row>
    <row r="579" spans="1:42" s="176" customFormat="1" x14ac:dyDescent="0.2">
      <c r="A579" s="122"/>
      <c r="B579" s="122"/>
      <c r="C579" s="122"/>
      <c r="D579" s="122"/>
      <c r="E579" s="122"/>
      <c r="F579" s="122"/>
      <c r="G579" s="122"/>
      <c r="H579" s="122"/>
      <c r="I579" s="122"/>
      <c r="J579" s="122"/>
      <c r="K579" s="122"/>
      <c r="Y579" s="352"/>
      <c r="AA579" s="232"/>
      <c r="AB579" s="233"/>
      <c r="AC579" s="233"/>
      <c r="AD579" s="122"/>
      <c r="AE579" s="512"/>
      <c r="AF579" s="512"/>
      <c r="AG579" s="513"/>
      <c r="AH579" s="512"/>
      <c r="AI579" s="513"/>
      <c r="AJ579" s="513"/>
      <c r="AK579" s="513"/>
      <c r="AP579" s="124"/>
    </row>
    <row r="580" spans="1:42" s="176" customFormat="1" x14ac:dyDescent="0.2">
      <c r="A580" s="122"/>
      <c r="B580" s="122"/>
      <c r="C580" s="122"/>
      <c r="D580" s="122"/>
      <c r="E580" s="122"/>
      <c r="F580" s="122"/>
      <c r="G580" s="122"/>
      <c r="H580" s="122"/>
      <c r="I580" s="122"/>
      <c r="J580" s="122"/>
      <c r="K580" s="122"/>
      <c r="Y580" s="352"/>
      <c r="AA580" s="232"/>
      <c r="AB580" s="233"/>
      <c r="AC580" s="233"/>
      <c r="AD580" s="122"/>
      <c r="AE580" s="512"/>
      <c r="AF580" s="512"/>
      <c r="AG580" s="513"/>
      <c r="AH580" s="512"/>
      <c r="AI580" s="513"/>
      <c r="AJ580" s="513"/>
      <c r="AK580" s="513"/>
      <c r="AP580" s="124"/>
    </row>
    <row r="581" spans="1:42" s="176" customFormat="1" x14ac:dyDescent="0.2">
      <c r="A581" s="122"/>
      <c r="B581" s="122"/>
      <c r="C581" s="122"/>
      <c r="D581" s="122"/>
      <c r="E581" s="122"/>
      <c r="F581" s="122"/>
      <c r="G581" s="122"/>
      <c r="H581" s="122"/>
      <c r="I581" s="122"/>
      <c r="J581" s="122"/>
      <c r="K581" s="122"/>
      <c r="Y581" s="352"/>
      <c r="AA581" s="232"/>
      <c r="AB581" s="233"/>
      <c r="AC581" s="233"/>
      <c r="AD581" s="122"/>
      <c r="AE581" s="512"/>
      <c r="AF581" s="512"/>
      <c r="AG581" s="513"/>
      <c r="AH581" s="512"/>
      <c r="AI581" s="513"/>
      <c r="AJ581" s="513"/>
      <c r="AK581" s="513"/>
      <c r="AP581" s="124"/>
    </row>
    <row r="582" spans="1:42" s="176" customFormat="1" x14ac:dyDescent="0.2">
      <c r="A582" s="122"/>
      <c r="B582" s="122"/>
      <c r="C582" s="122"/>
      <c r="D582" s="122"/>
      <c r="E582" s="122"/>
      <c r="F582" s="122"/>
      <c r="G582" s="122"/>
      <c r="H582" s="122"/>
      <c r="I582" s="122"/>
      <c r="J582" s="122"/>
      <c r="K582" s="122"/>
      <c r="Y582" s="352"/>
      <c r="AA582" s="232"/>
      <c r="AB582" s="233"/>
      <c r="AC582" s="233"/>
      <c r="AD582" s="122"/>
      <c r="AE582" s="512"/>
      <c r="AF582" s="512"/>
      <c r="AG582" s="513"/>
      <c r="AH582" s="512"/>
      <c r="AI582" s="513"/>
      <c r="AJ582" s="513"/>
      <c r="AK582" s="513"/>
      <c r="AP582" s="124"/>
    </row>
    <row r="583" spans="1:42" s="176" customFormat="1" x14ac:dyDescent="0.2">
      <c r="A583" s="122"/>
      <c r="B583" s="122"/>
      <c r="C583" s="122"/>
      <c r="D583" s="122"/>
      <c r="E583" s="122"/>
      <c r="F583" s="122"/>
      <c r="G583" s="122"/>
      <c r="H583" s="122"/>
      <c r="I583" s="122"/>
      <c r="J583" s="122"/>
      <c r="K583" s="122"/>
      <c r="Y583" s="352"/>
      <c r="AA583" s="232"/>
      <c r="AB583" s="233"/>
      <c r="AC583" s="233"/>
      <c r="AD583" s="122"/>
      <c r="AE583" s="512"/>
      <c r="AF583" s="512"/>
      <c r="AG583" s="513"/>
      <c r="AH583" s="512"/>
      <c r="AI583" s="513"/>
      <c r="AJ583" s="513"/>
      <c r="AK583" s="513"/>
      <c r="AP583" s="124"/>
    </row>
    <row r="584" spans="1:42" s="176" customFormat="1" x14ac:dyDescent="0.2">
      <c r="A584" s="122"/>
      <c r="B584" s="122"/>
      <c r="C584" s="122"/>
      <c r="D584" s="122"/>
      <c r="E584" s="122"/>
      <c r="F584" s="122"/>
      <c r="G584" s="122"/>
      <c r="H584" s="122"/>
      <c r="I584" s="122"/>
      <c r="J584" s="122"/>
      <c r="K584" s="122"/>
      <c r="Y584" s="352"/>
      <c r="AA584" s="232"/>
      <c r="AB584" s="233"/>
      <c r="AC584" s="233"/>
      <c r="AD584" s="122"/>
      <c r="AE584" s="512"/>
      <c r="AF584" s="512"/>
      <c r="AG584" s="513"/>
      <c r="AH584" s="512"/>
      <c r="AI584" s="513"/>
      <c r="AJ584" s="513"/>
      <c r="AK584" s="513"/>
      <c r="AP584" s="124"/>
    </row>
    <row r="585" spans="1:42" s="176" customFormat="1" x14ac:dyDescent="0.2">
      <c r="A585" s="122"/>
      <c r="B585" s="122"/>
      <c r="C585" s="122"/>
      <c r="D585" s="122"/>
      <c r="E585" s="122"/>
      <c r="F585" s="122"/>
      <c r="G585" s="122"/>
      <c r="H585" s="122"/>
      <c r="I585" s="122"/>
      <c r="J585" s="122"/>
      <c r="K585" s="122"/>
      <c r="Y585" s="352"/>
      <c r="AA585" s="232"/>
      <c r="AB585" s="233"/>
      <c r="AC585" s="233"/>
      <c r="AD585" s="122"/>
      <c r="AE585" s="512"/>
      <c r="AF585" s="512"/>
      <c r="AG585" s="513"/>
      <c r="AH585" s="512"/>
      <c r="AI585" s="513"/>
      <c r="AJ585" s="513"/>
      <c r="AK585" s="513"/>
      <c r="AP585" s="124"/>
    </row>
    <row r="586" spans="1:42" s="176" customFormat="1" x14ac:dyDescent="0.2">
      <c r="A586" s="122"/>
      <c r="B586" s="122"/>
      <c r="C586" s="122"/>
      <c r="D586" s="122"/>
      <c r="E586" s="122"/>
      <c r="F586" s="122"/>
      <c r="G586" s="122"/>
      <c r="H586" s="122"/>
      <c r="I586" s="122"/>
      <c r="J586" s="122"/>
      <c r="K586" s="122"/>
      <c r="Y586" s="352"/>
      <c r="AA586" s="232"/>
      <c r="AB586" s="233"/>
      <c r="AC586" s="233"/>
      <c r="AD586" s="122"/>
      <c r="AE586" s="512"/>
      <c r="AF586" s="512"/>
      <c r="AG586" s="513"/>
      <c r="AH586" s="512"/>
      <c r="AI586" s="513"/>
      <c r="AJ586" s="513"/>
      <c r="AK586" s="513"/>
      <c r="AP586" s="124"/>
    </row>
    <row r="587" spans="1:42" s="176" customFormat="1" x14ac:dyDescent="0.2">
      <c r="A587" s="122"/>
      <c r="B587" s="122"/>
      <c r="C587" s="122"/>
      <c r="D587" s="122"/>
      <c r="E587" s="122"/>
      <c r="F587" s="122"/>
      <c r="G587" s="122"/>
      <c r="H587" s="122"/>
      <c r="I587" s="122"/>
      <c r="J587" s="122"/>
      <c r="K587" s="122"/>
      <c r="Y587" s="352"/>
      <c r="AA587" s="232"/>
      <c r="AB587" s="233"/>
      <c r="AC587" s="233"/>
      <c r="AD587" s="122"/>
      <c r="AE587" s="512"/>
      <c r="AF587" s="512"/>
      <c r="AG587" s="513"/>
      <c r="AH587" s="512"/>
      <c r="AI587" s="513"/>
      <c r="AJ587" s="513"/>
      <c r="AK587" s="513"/>
      <c r="AP587" s="124"/>
    </row>
    <row r="588" spans="1:42" s="176" customFormat="1" x14ac:dyDescent="0.2">
      <c r="A588" s="122"/>
      <c r="B588" s="122"/>
      <c r="C588" s="122"/>
      <c r="D588" s="122"/>
      <c r="E588" s="122"/>
      <c r="F588" s="122"/>
      <c r="G588" s="122"/>
      <c r="H588" s="122"/>
      <c r="I588" s="122"/>
      <c r="J588" s="122"/>
      <c r="K588" s="122"/>
      <c r="Y588" s="352"/>
      <c r="AA588" s="232"/>
      <c r="AB588" s="233"/>
      <c r="AC588" s="233"/>
      <c r="AD588" s="122"/>
      <c r="AE588" s="512"/>
      <c r="AF588" s="512"/>
      <c r="AG588" s="513"/>
      <c r="AH588" s="512"/>
      <c r="AI588" s="513"/>
      <c r="AJ588" s="513"/>
      <c r="AK588" s="513"/>
      <c r="AP588" s="124"/>
    </row>
    <row r="589" spans="1:42" s="176" customFormat="1" x14ac:dyDescent="0.2">
      <c r="A589" s="122"/>
      <c r="B589" s="122"/>
      <c r="C589" s="122"/>
      <c r="D589" s="122"/>
      <c r="E589" s="122"/>
      <c r="F589" s="122"/>
      <c r="G589" s="122"/>
      <c r="H589" s="122"/>
      <c r="I589" s="122"/>
      <c r="J589" s="122"/>
      <c r="K589" s="122"/>
      <c r="Y589" s="352"/>
      <c r="AA589" s="232"/>
      <c r="AB589" s="233"/>
      <c r="AC589" s="233"/>
      <c r="AD589" s="122"/>
      <c r="AE589" s="512"/>
      <c r="AF589" s="512"/>
      <c r="AG589" s="513"/>
      <c r="AH589" s="512"/>
      <c r="AI589" s="513"/>
      <c r="AJ589" s="513"/>
      <c r="AK589" s="513"/>
      <c r="AP589" s="124"/>
    </row>
    <row r="590" spans="1:42" s="176" customFormat="1" x14ac:dyDescent="0.2">
      <c r="A590" s="122"/>
      <c r="B590" s="122"/>
      <c r="C590" s="122"/>
      <c r="D590" s="122"/>
      <c r="E590" s="122"/>
      <c r="F590" s="122"/>
      <c r="G590" s="122"/>
      <c r="H590" s="122"/>
      <c r="I590" s="122"/>
      <c r="J590" s="122"/>
      <c r="K590" s="122"/>
      <c r="Y590" s="352"/>
      <c r="AA590" s="232"/>
      <c r="AB590" s="233"/>
      <c r="AC590" s="233"/>
      <c r="AD590" s="122"/>
      <c r="AE590" s="512"/>
      <c r="AF590" s="512"/>
      <c r="AG590" s="513"/>
      <c r="AH590" s="512"/>
      <c r="AI590" s="513"/>
      <c r="AJ590" s="513"/>
      <c r="AK590" s="513"/>
      <c r="AP590" s="124"/>
    </row>
    <row r="591" spans="1:42" s="176" customFormat="1" x14ac:dyDescent="0.2">
      <c r="A591" s="122"/>
      <c r="B591" s="122"/>
      <c r="C591" s="122"/>
      <c r="D591" s="122"/>
      <c r="E591" s="122"/>
      <c r="F591" s="122"/>
      <c r="G591" s="122"/>
      <c r="H591" s="122"/>
      <c r="I591" s="122"/>
      <c r="J591" s="122"/>
      <c r="K591" s="122"/>
      <c r="Y591" s="352"/>
      <c r="AA591" s="232"/>
      <c r="AB591" s="233"/>
      <c r="AC591" s="233"/>
      <c r="AD591" s="122"/>
      <c r="AE591" s="512"/>
      <c r="AF591" s="512"/>
      <c r="AG591" s="513"/>
      <c r="AH591" s="512"/>
      <c r="AI591" s="513"/>
      <c r="AJ591" s="513"/>
      <c r="AK591" s="513"/>
      <c r="AP591" s="124"/>
    </row>
    <row r="592" spans="1:42" s="176" customFormat="1" x14ac:dyDescent="0.2">
      <c r="A592" s="122"/>
      <c r="B592" s="122"/>
      <c r="C592" s="122"/>
      <c r="D592" s="122"/>
      <c r="E592" s="122"/>
      <c r="F592" s="122"/>
      <c r="G592" s="122"/>
      <c r="H592" s="122"/>
      <c r="I592" s="122"/>
      <c r="J592" s="122"/>
      <c r="K592" s="122"/>
      <c r="Y592" s="352"/>
      <c r="AA592" s="232"/>
      <c r="AB592" s="233"/>
      <c r="AC592" s="233"/>
      <c r="AD592" s="122"/>
      <c r="AE592" s="512"/>
      <c r="AF592" s="512"/>
      <c r="AG592" s="513"/>
      <c r="AH592" s="512"/>
      <c r="AI592" s="513"/>
      <c r="AJ592" s="513"/>
      <c r="AK592" s="513"/>
      <c r="AP592" s="124"/>
    </row>
    <row r="593" spans="1:42" s="176" customFormat="1" x14ac:dyDescent="0.2">
      <c r="A593" s="122"/>
      <c r="B593" s="122"/>
      <c r="C593" s="122"/>
      <c r="D593" s="122"/>
      <c r="E593" s="122"/>
      <c r="F593" s="122"/>
      <c r="G593" s="122"/>
      <c r="H593" s="122"/>
      <c r="I593" s="122"/>
      <c r="J593" s="122"/>
      <c r="K593" s="122"/>
      <c r="Y593" s="352"/>
      <c r="AA593" s="232"/>
      <c r="AB593" s="233"/>
      <c r="AC593" s="233"/>
      <c r="AD593" s="122"/>
      <c r="AE593" s="512"/>
      <c r="AF593" s="512"/>
      <c r="AG593" s="513"/>
      <c r="AH593" s="512"/>
      <c r="AI593" s="513"/>
      <c r="AJ593" s="513"/>
      <c r="AK593" s="513"/>
      <c r="AP593" s="124"/>
    </row>
    <row r="594" spans="1:42" s="176" customFormat="1" x14ac:dyDescent="0.2">
      <c r="A594" s="122"/>
      <c r="B594" s="122"/>
      <c r="C594" s="122"/>
      <c r="D594" s="122"/>
      <c r="E594" s="122"/>
      <c r="F594" s="122"/>
      <c r="G594" s="122"/>
      <c r="H594" s="122"/>
      <c r="I594" s="122"/>
      <c r="J594" s="122"/>
      <c r="K594" s="122"/>
      <c r="Y594" s="352"/>
      <c r="AA594" s="232"/>
      <c r="AB594" s="233"/>
      <c r="AC594" s="233"/>
      <c r="AD594" s="122"/>
      <c r="AE594" s="512"/>
      <c r="AF594" s="512"/>
      <c r="AG594" s="513"/>
      <c r="AH594" s="512"/>
      <c r="AI594" s="513"/>
      <c r="AJ594" s="513"/>
      <c r="AK594" s="513"/>
      <c r="AP594" s="124"/>
    </row>
    <row r="595" spans="1:42" s="176" customFormat="1" x14ac:dyDescent="0.2">
      <c r="A595" s="122"/>
      <c r="B595" s="122"/>
      <c r="C595" s="122"/>
      <c r="D595" s="122"/>
      <c r="E595" s="122"/>
      <c r="F595" s="122"/>
      <c r="G595" s="122"/>
      <c r="H595" s="122"/>
      <c r="I595" s="122"/>
      <c r="J595" s="122"/>
      <c r="K595" s="122"/>
      <c r="Y595" s="352"/>
      <c r="AA595" s="232"/>
      <c r="AB595" s="233"/>
      <c r="AC595" s="233"/>
      <c r="AD595" s="122"/>
      <c r="AE595" s="512"/>
      <c r="AF595" s="512"/>
      <c r="AG595" s="513"/>
      <c r="AH595" s="512"/>
      <c r="AI595" s="513"/>
      <c r="AJ595" s="513"/>
      <c r="AK595" s="513"/>
      <c r="AP595" s="124"/>
    </row>
    <row r="596" spans="1:42" s="176" customFormat="1" x14ac:dyDescent="0.2">
      <c r="A596" s="122"/>
      <c r="B596" s="122"/>
      <c r="C596" s="122"/>
      <c r="D596" s="122"/>
      <c r="E596" s="122"/>
      <c r="F596" s="122"/>
      <c r="G596" s="122"/>
      <c r="H596" s="122"/>
      <c r="I596" s="122"/>
      <c r="J596" s="122"/>
      <c r="K596" s="122"/>
      <c r="Y596" s="352"/>
      <c r="AA596" s="232"/>
      <c r="AB596" s="233"/>
      <c r="AC596" s="233"/>
      <c r="AD596" s="122"/>
      <c r="AE596" s="512"/>
      <c r="AF596" s="512"/>
      <c r="AG596" s="513"/>
      <c r="AH596" s="512"/>
      <c r="AI596" s="513"/>
      <c r="AJ596" s="513"/>
      <c r="AK596" s="513"/>
      <c r="AP596" s="124"/>
    </row>
    <row r="597" spans="1:42" s="176" customFormat="1" x14ac:dyDescent="0.2">
      <c r="A597" s="122"/>
      <c r="B597" s="122"/>
      <c r="C597" s="122"/>
      <c r="D597" s="122"/>
      <c r="E597" s="122"/>
      <c r="F597" s="122"/>
      <c r="G597" s="122"/>
      <c r="H597" s="122"/>
      <c r="I597" s="122"/>
      <c r="J597" s="122"/>
      <c r="K597" s="122"/>
      <c r="Y597" s="352"/>
      <c r="AA597" s="232"/>
      <c r="AB597" s="233"/>
      <c r="AC597" s="233"/>
      <c r="AD597" s="122"/>
      <c r="AE597" s="512"/>
      <c r="AF597" s="512"/>
      <c r="AG597" s="513"/>
      <c r="AH597" s="512"/>
      <c r="AI597" s="513"/>
      <c r="AJ597" s="513"/>
      <c r="AK597" s="513"/>
      <c r="AP597" s="124"/>
    </row>
    <row r="598" spans="1:42" s="176" customFormat="1" x14ac:dyDescent="0.2">
      <c r="A598" s="122"/>
      <c r="B598" s="122"/>
      <c r="C598" s="122"/>
      <c r="D598" s="122"/>
      <c r="E598" s="122"/>
      <c r="F598" s="122"/>
      <c r="G598" s="122"/>
      <c r="H598" s="122"/>
      <c r="I598" s="122"/>
      <c r="J598" s="122"/>
      <c r="K598" s="122"/>
      <c r="Y598" s="352"/>
      <c r="AA598" s="232"/>
      <c r="AB598" s="233"/>
      <c r="AC598" s="233"/>
      <c r="AD598" s="122"/>
      <c r="AE598" s="512"/>
      <c r="AF598" s="512"/>
      <c r="AG598" s="513"/>
      <c r="AH598" s="512"/>
      <c r="AI598" s="513"/>
      <c r="AJ598" s="513"/>
      <c r="AK598" s="513"/>
      <c r="AP598" s="124"/>
    </row>
    <row r="599" spans="1:42" s="176" customFormat="1" x14ac:dyDescent="0.2">
      <c r="A599" s="122"/>
      <c r="B599" s="122"/>
      <c r="C599" s="122"/>
      <c r="D599" s="122"/>
      <c r="E599" s="122"/>
      <c r="F599" s="122"/>
      <c r="G599" s="122"/>
      <c r="H599" s="122"/>
      <c r="I599" s="122"/>
      <c r="J599" s="122"/>
      <c r="K599" s="122"/>
      <c r="Y599" s="352"/>
      <c r="AA599" s="232"/>
      <c r="AB599" s="233"/>
      <c r="AC599" s="233"/>
      <c r="AD599" s="122"/>
      <c r="AE599" s="512"/>
      <c r="AF599" s="512"/>
      <c r="AG599" s="513"/>
      <c r="AH599" s="512"/>
      <c r="AI599" s="513"/>
      <c r="AJ599" s="513"/>
      <c r="AK599" s="513"/>
      <c r="AP599" s="124"/>
    </row>
    <row r="600" spans="1:42" s="176" customFormat="1" x14ac:dyDescent="0.2">
      <c r="A600" s="122"/>
      <c r="B600" s="122"/>
      <c r="C600" s="122"/>
      <c r="D600" s="122"/>
      <c r="E600" s="122"/>
      <c r="F600" s="122"/>
      <c r="G600" s="122"/>
      <c r="H600" s="122"/>
      <c r="I600" s="122"/>
      <c r="J600" s="122"/>
      <c r="K600" s="122"/>
      <c r="Y600" s="352"/>
      <c r="AA600" s="232"/>
      <c r="AB600" s="233"/>
      <c r="AC600" s="233"/>
      <c r="AD600" s="122"/>
      <c r="AE600" s="512"/>
      <c r="AF600" s="512"/>
      <c r="AG600" s="513"/>
      <c r="AH600" s="512"/>
      <c r="AI600" s="513"/>
      <c r="AJ600" s="513"/>
      <c r="AK600" s="513"/>
      <c r="AP600" s="124"/>
    </row>
    <row r="601" spans="1:42" s="176" customFormat="1" x14ac:dyDescent="0.2">
      <c r="A601" s="122"/>
      <c r="B601" s="122"/>
      <c r="C601" s="122"/>
      <c r="D601" s="122"/>
      <c r="E601" s="122"/>
      <c r="F601" s="122"/>
      <c r="G601" s="122"/>
      <c r="H601" s="122"/>
      <c r="I601" s="122"/>
      <c r="J601" s="122"/>
      <c r="K601" s="122"/>
      <c r="Y601" s="352"/>
      <c r="AA601" s="232"/>
      <c r="AB601" s="233"/>
      <c r="AC601" s="233"/>
      <c r="AD601" s="122"/>
      <c r="AE601" s="512"/>
      <c r="AF601" s="512"/>
      <c r="AG601" s="513"/>
      <c r="AH601" s="512"/>
      <c r="AI601" s="513"/>
      <c r="AJ601" s="513"/>
      <c r="AK601" s="513"/>
      <c r="AP601" s="124"/>
    </row>
    <row r="602" spans="1:42" s="176" customFormat="1" x14ac:dyDescent="0.2">
      <c r="A602" s="122"/>
      <c r="B602" s="122"/>
      <c r="C602" s="122"/>
      <c r="D602" s="122"/>
      <c r="E602" s="122"/>
      <c r="F602" s="122"/>
      <c r="G602" s="122"/>
      <c r="H602" s="122"/>
      <c r="I602" s="122"/>
      <c r="J602" s="122"/>
      <c r="K602" s="122"/>
      <c r="Y602" s="352"/>
      <c r="AA602" s="232"/>
      <c r="AB602" s="233"/>
      <c r="AC602" s="233"/>
      <c r="AD602" s="122"/>
      <c r="AE602" s="512"/>
      <c r="AF602" s="512"/>
      <c r="AG602" s="513"/>
      <c r="AH602" s="512"/>
      <c r="AI602" s="513"/>
      <c r="AJ602" s="513"/>
      <c r="AK602" s="513"/>
      <c r="AP602" s="124"/>
    </row>
    <row r="603" spans="1:42" s="176" customFormat="1" x14ac:dyDescent="0.2">
      <c r="A603" s="122"/>
      <c r="B603" s="122"/>
      <c r="C603" s="122"/>
      <c r="D603" s="122"/>
      <c r="E603" s="122"/>
      <c r="F603" s="122"/>
      <c r="G603" s="122"/>
      <c r="H603" s="122"/>
      <c r="I603" s="122"/>
      <c r="J603" s="122"/>
      <c r="K603" s="122"/>
      <c r="Y603" s="352"/>
      <c r="AA603" s="232"/>
      <c r="AB603" s="233"/>
      <c r="AC603" s="233"/>
      <c r="AD603" s="122"/>
      <c r="AE603" s="512"/>
      <c r="AF603" s="512"/>
      <c r="AG603" s="513"/>
      <c r="AH603" s="512"/>
      <c r="AI603" s="513"/>
      <c r="AJ603" s="513"/>
      <c r="AK603" s="513"/>
      <c r="AP603" s="124"/>
    </row>
    <row r="604" spans="1:42" s="176" customFormat="1" x14ac:dyDescent="0.2">
      <c r="A604" s="122"/>
      <c r="B604" s="122"/>
      <c r="C604" s="122"/>
      <c r="D604" s="122"/>
      <c r="E604" s="122"/>
      <c r="F604" s="122"/>
      <c r="G604" s="122"/>
      <c r="H604" s="122"/>
      <c r="I604" s="122"/>
      <c r="J604" s="122"/>
      <c r="K604" s="122"/>
      <c r="Y604" s="352"/>
      <c r="AA604" s="232"/>
      <c r="AB604" s="233"/>
      <c r="AC604" s="233"/>
      <c r="AD604" s="122"/>
      <c r="AE604" s="512"/>
      <c r="AF604" s="512"/>
      <c r="AG604" s="513"/>
      <c r="AH604" s="512"/>
      <c r="AI604" s="513"/>
      <c r="AJ604" s="513"/>
      <c r="AK604" s="513"/>
      <c r="AP604" s="124"/>
    </row>
    <row r="605" spans="1:42" s="176" customFormat="1" x14ac:dyDescent="0.2">
      <c r="A605" s="122"/>
      <c r="B605" s="122"/>
      <c r="C605" s="122"/>
      <c r="D605" s="122"/>
      <c r="E605" s="122"/>
      <c r="F605" s="122"/>
      <c r="G605" s="122"/>
      <c r="H605" s="122"/>
      <c r="I605" s="122"/>
      <c r="J605" s="122"/>
      <c r="K605" s="122"/>
      <c r="Y605" s="352"/>
      <c r="AA605" s="232"/>
      <c r="AB605" s="233"/>
      <c r="AC605" s="233"/>
      <c r="AD605" s="122"/>
      <c r="AE605" s="512"/>
      <c r="AF605" s="512"/>
      <c r="AG605" s="513"/>
      <c r="AH605" s="512"/>
      <c r="AI605" s="513"/>
      <c r="AJ605" s="513"/>
      <c r="AK605" s="513"/>
      <c r="AP605" s="124"/>
    </row>
    <row r="606" spans="1:42" s="176" customFormat="1" x14ac:dyDescent="0.2">
      <c r="A606" s="122"/>
      <c r="B606" s="122"/>
      <c r="C606" s="122"/>
      <c r="D606" s="122"/>
      <c r="E606" s="122"/>
      <c r="F606" s="122"/>
      <c r="G606" s="122"/>
      <c r="H606" s="122"/>
      <c r="I606" s="122"/>
      <c r="J606" s="122"/>
      <c r="K606" s="122"/>
      <c r="Y606" s="352"/>
      <c r="AA606" s="232"/>
      <c r="AB606" s="233"/>
      <c r="AC606" s="233"/>
      <c r="AD606" s="122"/>
      <c r="AE606" s="512"/>
      <c r="AF606" s="512"/>
      <c r="AG606" s="513"/>
      <c r="AH606" s="512"/>
      <c r="AI606" s="513"/>
      <c r="AJ606" s="513"/>
      <c r="AK606" s="513"/>
      <c r="AP606" s="124"/>
    </row>
    <row r="607" spans="1:42" s="176" customFormat="1" x14ac:dyDescent="0.2">
      <c r="A607" s="122"/>
      <c r="B607" s="122"/>
      <c r="C607" s="122"/>
      <c r="D607" s="122"/>
      <c r="E607" s="122"/>
      <c r="F607" s="122"/>
      <c r="G607" s="122"/>
      <c r="H607" s="122"/>
      <c r="I607" s="122"/>
      <c r="J607" s="122"/>
      <c r="K607" s="122"/>
      <c r="Y607" s="352"/>
      <c r="AA607" s="232"/>
      <c r="AB607" s="233"/>
      <c r="AC607" s="233"/>
      <c r="AD607" s="122"/>
      <c r="AE607" s="512"/>
      <c r="AF607" s="512"/>
      <c r="AG607" s="513"/>
      <c r="AH607" s="512"/>
      <c r="AI607" s="513"/>
      <c r="AJ607" s="513"/>
      <c r="AK607" s="513"/>
      <c r="AP607" s="124"/>
    </row>
    <row r="608" spans="1:42" s="176" customFormat="1" x14ac:dyDescent="0.2">
      <c r="A608" s="122"/>
      <c r="B608" s="122"/>
      <c r="C608" s="122"/>
      <c r="D608" s="122"/>
      <c r="E608" s="122"/>
      <c r="F608" s="122"/>
      <c r="G608" s="122"/>
      <c r="H608" s="122"/>
      <c r="I608" s="122"/>
      <c r="J608" s="122"/>
      <c r="K608" s="122"/>
      <c r="Y608" s="352"/>
      <c r="AA608" s="232"/>
      <c r="AB608" s="233"/>
      <c r="AC608" s="233"/>
      <c r="AD608" s="122"/>
      <c r="AE608" s="512"/>
      <c r="AF608" s="512"/>
      <c r="AG608" s="513"/>
      <c r="AH608" s="512"/>
      <c r="AI608" s="513"/>
      <c r="AJ608" s="513"/>
      <c r="AK608" s="513"/>
      <c r="AP608" s="124"/>
    </row>
    <row r="609" spans="1:42" s="176" customFormat="1" x14ac:dyDescent="0.2">
      <c r="A609" s="122"/>
      <c r="B609" s="122"/>
      <c r="C609" s="122"/>
      <c r="D609" s="122"/>
      <c r="E609" s="122"/>
      <c r="F609" s="122"/>
      <c r="G609" s="122"/>
      <c r="H609" s="122"/>
      <c r="I609" s="122"/>
      <c r="J609" s="122"/>
      <c r="K609" s="122"/>
      <c r="Y609" s="352"/>
      <c r="AA609" s="232"/>
      <c r="AB609" s="233"/>
      <c r="AC609" s="233"/>
      <c r="AD609" s="122"/>
      <c r="AE609" s="512"/>
      <c r="AF609" s="512"/>
      <c r="AG609" s="513"/>
      <c r="AH609" s="512"/>
      <c r="AI609" s="513"/>
      <c r="AJ609" s="513"/>
      <c r="AK609" s="513"/>
      <c r="AP609" s="124"/>
    </row>
    <row r="610" spans="1:42" s="176" customFormat="1" x14ac:dyDescent="0.2">
      <c r="A610" s="122"/>
      <c r="B610" s="122"/>
      <c r="C610" s="122"/>
      <c r="D610" s="122"/>
      <c r="E610" s="122"/>
      <c r="F610" s="122"/>
      <c r="G610" s="122"/>
      <c r="H610" s="122"/>
      <c r="I610" s="122"/>
      <c r="J610" s="122"/>
      <c r="K610" s="122"/>
      <c r="Y610" s="352"/>
      <c r="AA610" s="232"/>
      <c r="AB610" s="233"/>
      <c r="AC610" s="233"/>
      <c r="AD610" s="122"/>
      <c r="AE610" s="512"/>
      <c r="AF610" s="512"/>
      <c r="AG610" s="513"/>
      <c r="AH610" s="512"/>
      <c r="AI610" s="513"/>
      <c r="AJ610" s="513"/>
      <c r="AK610" s="513"/>
      <c r="AP610" s="124"/>
    </row>
    <row r="611" spans="1:42" s="176" customFormat="1" x14ac:dyDescent="0.2">
      <c r="A611" s="122"/>
      <c r="B611" s="122"/>
      <c r="C611" s="122"/>
      <c r="D611" s="122"/>
      <c r="E611" s="122"/>
      <c r="F611" s="122"/>
      <c r="G611" s="122"/>
      <c r="H611" s="122"/>
      <c r="I611" s="122"/>
      <c r="J611" s="122"/>
      <c r="K611" s="122"/>
      <c r="Y611" s="352"/>
      <c r="AA611" s="232"/>
      <c r="AB611" s="233"/>
      <c r="AC611" s="233"/>
      <c r="AD611" s="122"/>
      <c r="AE611" s="512"/>
      <c r="AF611" s="512"/>
      <c r="AG611" s="513"/>
      <c r="AH611" s="512"/>
      <c r="AI611" s="513"/>
      <c r="AJ611" s="513"/>
      <c r="AK611" s="513"/>
      <c r="AP611" s="124"/>
    </row>
    <row r="612" spans="1:42" s="176" customFormat="1" x14ac:dyDescent="0.2">
      <c r="A612" s="122"/>
      <c r="B612" s="122"/>
      <c r="C612" s="122"/>
      <c r="D612" s="122"/>
      <c r="E612" s="122"/>
      <c r="F612" s="122"/>
      <c r="G612" s="122"/>
      <c r="H612" s="122"/>
      <c r="I612" s="122"/>
      <c r="J612" s="122"/>
      <c r="K612" s="122"/>
      <c r="Y612" s="352"/>
      <c r="AA612" s="232"/>
      <c r="AB612" s="233"/>
      <c r="AC612" s="233"/>
      <c r="AD612" s="122"/>
      <c r="AE612" s="512"/>
      <c r="AF612" s="512"/>
      <c r="AG612" s="513"/>
      <c r="AH612" s="512"/>
      <c r="AI612" s="513"/>
      <c r="AJ612" s="513"/>
      <c r="AK612" s="513"/>
      <c r="AP612" s="124"/>
    </row>
    <row r="613" spans="1:42" s="176" customFormat="1" x14ac:dyDescent="0.2">
      <c r="A613" s="122"/>
      <c r="B613" s="122"/>
      <c r="C613" s="122"/>
      <c r="D613" s="122"/>
      <c r="E613" s="122"/>
      <c r="F613" s="122"/>
      <c r="G613" s="122"/>
      <c r="H613" s="122"/>
      <c r="I613" s="122"/>
      <c r="J613" s="122"/>
      <c r="K613" s="122"/>
      <c r="Y613" s="352"/>
      <c r="AA613" s="232"/>
      <c r="AB613" s="233"/>
      <c r="AC613" s="233"/>
      <c r="AD613" s="122"/>
      <c r="AE613" s="512"/>
      <c r="AF613" s="512"/>
      <c r="AG613" s="513"/>
      <c r="AH613" s="512"/>
      <c r="AI613" s="513"/>
      <c r="AJ613" s="513"/>
      <c r="AK613" s="513"/>
      <c r="AP613" s="124"/>
    </row>
    <row r="614" spans="1:42" x14ac:dyDescent="0.2">
      <c r="A614" s="122"/>
      <c r="B614" s="122"/>
      <c r="C614" s="122"/>
      <c r="D614" s="122"/>
      <c r="E614" s="122"/>
      <c r="F614" s="122"/>
      <c r="G614" s="122"/>
      <c r="H614" s="122"/>
      <c r="I614" s="122"/>
      <c r="J614" s="122"/>
      <c r="K614" s="122"/>
      <c r="N614" s="176"/>
      <c r="P614" s="176"/>
    </row>
    <row r="615" spans="1:42" x14ac:dyDescent="0.2">
      <c r="A615" s="122"/>
      <c r="B615" s="122"/>
      <c r="C615" s="122"/>
      <c r="D615" s="122"/>
      <c r="E615" s="122"/>
      <c r="F615" s="122"/>
      <c r="G615" s="122"/>
      <c r="H615" s="122"/>
      <c r="I615" s="122"/>
      <c r="J615" s="122"/>
      <c r="K615" s="122"/>
      <c r="N615" s="176"/>
      <c r="P615" s="176"/>
    </row>
    <row r="616" spans="1:42" x14ac:dyDescent="0.2">
      <c r="A616" s="122"/>
      <c r="B616" s="122"/>
      <c r="C616" s="122"/>
      <c r="D616" s="122"/>
      <c r="E616" s="122"/>
      <c r="F616" s="122"/>
      <c r="G616" s="122"/>
      <c r="H616" s="122"/>
      <c r="I616" s="122"/>
      <c r="J616" s="122"/>
      <c r="K616" s="122"/>
      <c r="N616" s="176"/>
      <c r="P616" s="176"/>
    </row>
    <row r="617" spans="1:42" x14ac:dyDescent="0.2">
      <c r="A617" s="122"/>
      <c r="B617" s="122"/>
      <c r="C617" s="122"/>
      <c r="D617" s="122"/>
      <c r="E617" s="122"/>
      <c r="F617" s="122"/>
      <c r="G617" s="122"/>
      <c r="H617" s="122"/>
      <c r="I617" s="122"/>
      <c r="J617" s="122"/>
      <c r="K617" s="122"/>
      <c r="N617" s="176"/>
      <c r="P617" s="176"/>
    </row>
    <row r="618" spans="1:42" x14ac:dyDescent="0.2">
      <c r="A618" s="122"/>
      <c r="B618" s="122"/>
      <c r="C618" s="122"/>
      <c r="D618" s="122"/>
      <c r="E618" s="122"/>
      <c r="F618" s="122"/>
      <c r="G618" s="122"/>
      <c r="H618" s="122"/>
      <c r="I618" s="122"/>
      <c r="J618" s="122"/>
      <c r="K618" s="122"/>
      <c r="N618" s="176"/>
      <c r="P618" s="176"/>
    </row>
    <row r="619" spans="1:42" x14ac:dyDescent="0.2">
      <c r="A619" s="122"/>
      <c r="B619" s="122"/>
      <c r="C619" s="122"/>
      <c r="D619" s="122"/>
      <c r="E619" s="122"/>
      <c r="F619" s="122"/>
      <c r="G619" s="122"/>
      <c r="H619" s="122"/>
      <c r="I619" s="122"/>
      <c r="J619" s="122"/>
      <c r="K619" s="122"/>
      <c r="N619" s="176"/>
      <c r="P619" s="176"/>
    </row>
    <row r="620" spans="1:42" x14ac:dyDescent="0.2">
      <c r="A620" s="122"/>
      <c r="B620" s="122"/>
      <c r="C620" s="122"/>
      <c r="D620" s="122"/>
      <c r="E620" s="122"/>
      <c r="F620" s="122"/>
      <c r="G620" s="122"/>
      <c r="H620" s="122"/>
      <c r="I620" s="122"/>
      <c r="J620" s="122"/>
      <c r="K620" s="122"/>
      <c r="N620" s="176"/>
      <c r="P620" s="176"/>
    </row>
    <row r="621" spans="1:42" x14ac:dyDescent="0.2">
      <c r="A621" s="122"/>
      <c r="B621" s="122"/>
      <c r="C621" s="122"/>
      <c r="D621" s="122"/>
      <c r="E621" s="122"/>
      <c r="F621" s="122"/>
      <c r="G621" s="122"/>
      <c r="H621" s="122"/>
      <c r="I621" s="122"/>
      <c r="J621" s="122"/>
      <c r="K621" s="122"/>
      <c r="N621" s="176"/>
      <c r="P621" s="176"/>
    </row>
    <row r="622" spans="1:42" x14ac:dyDescent="0.2">
      <c r="A622" s="122"/>
      <c r="B622" s="122"/>
      <c r="C622" s="122"/>
      <c r="D622" s="122"/>
      <c r="E622" s="122"/>
      <c r="F622" s="122"/>
      <c r="G622" s="122"/>
      <c r="H622" s="122"/>
      <c r="I622" s="122"/>
      <c r="J622" s="122"/>
      <c r="K622" s="122"/>
      <c r="N622" s="176"/>
      <c r="P622" s="176"/>
    </row>
    <row r="623" spans="1:42" x14ac:dyDescent="0.2">
      <c r="A623" s="122"/>
      <c r="B623" s="122"/>
      <c r="C623" s="122"/>
      <c r="D623" s="122"/>
      <c r="E623" s="122"/>
      <c r="F623" s="122"/>
      <c r="G623" s="122"/>
      <c r="H623" s="122"/>
      <c r="I623" s="122"/>
      <c r="J623" s="122"/>
      <c r="K623" s="122"/>
      <c r="N623" s="176"/>
      <c r="P623" s="176"/>
    </row>
    <row r="624" spans="1:42" x14ac:dyDescent="0.2">
      <c r="A624" s="122"/>
      <c r="B624" s="122"/>
      <c r="C624" s="122"/>
      <c r="D624" s="122"/>
      <c r="E624" s="122"/>
      <c r="F624" s="122"/>
      <c r="G624" s="122"/>
      <c r="H624" s="122"/>
      <c r="I624" s="122"/>
      <c r="J624" s="122"/>
      <c r="K624" s="122"/>
      <c r="N624" s="176"/>
      <c r="P624" s="176"/>
    </row>
    <row r="625" spans="1:16" x14ac:dyDescent="0.2">
      <c r="A625" s="122"/>
      <c r="B625" s="122"/>
      <c r="C625" s="122"/>
      <c r="D625" s="122"/>
      <c r="E625" s="122"/>
      <c r="F625" s="122"/>
      <c r="G625" s="122"/>
      <c r="H625" s="122"/>
      <c r="I625" s="122"/>
      <c r="J625" s="122"/>
      <c r="K625" s="122"/>
      <c r="N625" s="176"/>
      <c r="P625" s="176"/>
    </row>
    <row r="626" spans="1:16" x14ac:dyDescent="0.2">
      <c r="A626" s="122"/>
      <c r="B626" s="122"/>
      <c r="C626" s="122"/>
      <c r="D626" s="122"/>
      <c r="E626" s="122"/>
      <c r="F626" s="122"/>
      <c r="G626" s="122"/>
      <c r="H626" s="122"/>
      <c r="I626" s="122"/>
      <c r="J626" s="122"/>
      <c r="K626" s="122"/>
      <c r="N626" s="176"/>
      <c r="P626" s="176"/>
    </row>
    <row r="627" spans="1:16" x14ac:dyDescent="0.2">
      <c r="A627" s="122"/>
      <c r="B627" s="122"/>
      <c r="C627" s="122"/>
      <c r="D627" s="122"/>
      <c r="E627" s="122"/>
      <c r="F627" s="122"/>
      <c r="G627" s="122"/>
      <c r="H627" s="122"/>
      <c r="I627" s="122"/>
      <c r="J627" s="122"/>
      <c r="K627" s="122"/>
      <c r="N627" s="176"/>
      <c r="P627" s="176"/>
    </row>
    <row r="628" spans="1:16" x14ac:dyDescent="0.2">
      <c r="A628" s="122"/>
      <c r="B628" s="122"/>
      <c r="C628" s="122"/>
      <c r="D628" s="122"/>
      <c r="E628" s="122"/>
      <c r="F628" s="122"/>
      <c r="G628" s="122"/>
      <c r="H628" s="122"/>
      <c r="I628" s="122"/>
      <c r="J628" s="122"/>
      <c r="K628" s="122"/>
      <c r="N628" s="176"/>
      <c r="P628" s="176"/>
    </row>
    <row r="629" spans="1:16" x14ac:dyDescent="0.2">
      <c r="A629" s="122"/>
      <c r="B629" s="122"/>
      <c r="C629" s="122"/>
      <c r="D629" s="122"/>
      <c r="E629" s="122"/>
      <c r="F629" s="122"/>
      <c r="G629" s="122"/>
      <c r="H629" s="122"/>
      <c r="I629" s="122"/>
      <c r="J629" s="122"/>
      <c r="K629" s="122"/>
      <c r="N629" s="176"/>
      <c r="P629" s="176"/>
    </row>
    <row r="630" spans="1:16" x14ac:dyDescent="0.2">
      <c r="A630" s="122"/>
      <c r="B630" s="122"/>
      <c r="C630" s="122"/>
      <c r="D630" s="122"/>
      <c r="E630" s="122"/>
      <c r="F630" s="122"/>
      <c r="G630" s="122"/>
      <c r="H630" s="122"/>
      <c r="I630" s="122"/>
      <c r="J630" s="122"/>
      <c r="K630" s="122"/>
      <c r="N630" s="176"/>
      <c r="P630" s="176"/>
    </row>
    <row r="631" spans="1:16" x14ac:dyDescent="0.2">
      <c r="A631" s="122"/>
      <c r="B631" s="122"/>
      <c r="C631" s="122"/>
      <c r="D631" s="122"/>
      <c r="E631" s="122"/>
      <c r="F631" s="122"/>
      <c r="G631" s="122"/>
      <c r="H631" s="122"/>
      <c r="I631" s="122"/>
      <c r="J631" s="122"/>
      <c r="K631" s="122"/>
      <c r="N631" s="176"/>
      <c r="P631" s="176"/>
    </row>
    <row r="632" spans="1:16" x14ac:dyDescent="0.2">
      <c r="A632" s="122"/>
      <c r="B632" s="122"/>
      <c r="C632" s="122"/>
      <c r="D632" s="122"/>
      <c r="E632" s="122"/>
      <c r="F632" s="122"/>
      <c r="G632" s="122"/>
      <c r="H632" s="122"/>
      <c r="I632" s="122"/>
      <c r="J632" s="122"/>
      <c r="K632" s="122"/>
      <c r="N632" s="176"/>
      <c r="P632" s="176"/>
    </row>
    <row r="633" spans="1:16" x14ac:dyDescent="0.2">
      <c r="A633" s="122"/>
      <c r="B633" s="122"/>
      <c r="C633" s="122"/>
      <c r="D633" s="122"/>
      <c r="E633" s="122"/>
      <c r="F633" s="122"/>
      <c r="G633" s="122"/>
      <c r="H633" s="122"/>
      <c r="I633" s="122"/>
      <c r="J633" s="122"/>
      <c r="K633" s="122"/>
      <c r="N633" s="176"/>
      <c r="P633" s="176"/>
    </row>
    <row r="634" spans="1:16" x14ac:dyDescent="0.2">
      <c r="A634" s="122"/>
      <c r="B634" s="122"/>
      <c r="C634" s="122"/>
      <c r="D634" s="122"/>
      <c r="E634" s="122"/>
      <c r="F634" s="122"/>
      <c r="G634" s="122"/>
      <c r="H634" s="122"/>
      <c r="I634" s="122"/>
      <c r="J634" s="122"/>
      <c r="K634" s="122"/>
      <c r="N634" s="176"/>
      <c r="P634" s="176"/>
    </row>
    <row r="635" spans="1:16" x14ac:dyDescent="0.2">
      <c r="A635" s="122"/>
      <c r="B635" s="122"/>
      <c r="C635" s="122"/>
      <c r="D635" s="122"/>
      <c r="E635" s="122"/>
      <c r="F635" s="122"/>
      <c r="G635" s="122"/>
      <c r="H635" s="122"/>
      <c r="I635" s="122"/>
      <c r="J635" s="122"/>
      <c r="K635" s="122"/>
      <c r="N635" s="176"/>
      <c r="P635" s="176"/>
    </row>
    <row r="636" spans="1:16" x14ac:dyDescent="0.2">
      <c r="A636" s="122"/>
      <c r="B636" s="122"/>
      <c r="C636" s="122"/>
      <c r="D636" s="122"/>
      <c r="E636" s="122"/>
      <c r="F636" s="122"/>
      <c r="G636" s="122"/>
      <c r="H636" s="122"/>
      <c r="I636" s="122"/>
      <c r="J636" s="122"/>
      <c r="K636" s="122"/>
      <c r="N636" s="176"/>
      <c r="P636" s="176"/>
    </row>
    <row r="637" spans="1:16" x14ac:dyDescent="0.2">
      <c r="A637" s="122"/>
      <c r="B637" s="122"/>
      <c r="C637" s="122"/>
      <c r="D637" s="122"/>
      <c r="E637" s="122"/>
      <c r="F637" s="122"/>
      <c r="G637" s="122"/>
      <c r="H637" s="122"/>
      <c r="I637" s="122"/>
      <c r="J637" s="122"/>
      <c r="K637" s="122"/>
      <c r="N637" s="176"/>
      <c r="P637" s="176"/>
    </row>
    <row r="638" spans="1:16" x14ac:dyDescent="0.2">
      <c r="A638" s="122"/>
      <c r="B638" s="122"/>
      <c r="C638" s="122"/>
      <c r="D638" s="122"/>
      <c r="E638" s="122"/>
      <c r="F638" s="122"/>
      <c r="G638" s="122"/>
      <c r="H638" s="122"/>
      <c r="I638" s="122"/>
      <c r="J638" s="122"/>
      <c r="K638" s="122"/>
      <c r="N638" s="176"/>
      <c r="P638" s="176"/>
    </row>
    <row r="639" spans="1:16" x14ac:dyDescent="0.2">
      <c r="A639" s="122"/>
      <c r="B639" s="122"/>
      <c r="C639" s="122"/>
      <c r="D639" s="122"/>
      <c r="E639" s="122"/>
      <c r="F639" s="122"/>
      <c r="G639" s="122"/>
      <c r="H639" s="122"/>
      <c r="I639" s="122"/>
      <c r="J639" s="122"/>
      <c r="K639" s="122"/>
      <c r="N639" s="176"/>
      <c r="P639" s="176"/>
    </row>
    <row r="640" spans="1:16" x14ac:dyDescent="0.2">
      <c r="A640" s="122"/>
      <c r="B640" s="122"/>
      <c r="C640" s="122"/>
      <c r="D640" s="122"/>
      <c r="E640" s="122"/>
      <c r="F640" s="122"/>
      <c r="G640" s="122"/>
      <c r="H640" s="122"/>
      <c r="I640" s="122"/>
      <c r="J640" s="122"/>
      <c r="K640" s="122"/>
      <c r="N640" s="176"/>
      <c r="P640" s="176"/>
    </row>
    <row r="641" spans="1:16" x14ac:dyDescent="0.2">
      <c r="A641" s="122"/>
      <c r="B641" s="122"/>
      <c r="C641" s="122"/>
      <c r="D641" s="122"/>
      <c r="E641" s="122"/>
      <c r="F641" s="122"/>
      <c r="G641" s="122"/>
      <c r="H641" s="122"/>
      <c r="I641" s="122"/>
      <c r="J641" s="122"/>
      <c r="K641" s="122"/>
      <c r="N641" s="176"/>
      <c r="P641" s="176"/>
    </row>
    <row r="642" spans="1:16" x14ac:dyDescent="0.2">
      <c r="A642" s="122"/>
      <c r="B642" s="122"/>
      <c r="C642" s="122"/>
      <c r="D642" s="122"/>
      <c r="E642" s="122"/>
      <c r="F642" s="122"/>
      <c r="G642" s="122"/>
      <c r="H642" s="122"/>
      <c r="I642" s="122"/>
      <c r="J642" s="122"/>
      <c r="K642" s="122"/>
      <c r="N642" s="176"/>
      <c r="P642" s="176"/>
    </row>
    <row r="643" spans="1:16" x14ac:dyDescent="0.2">
      <c r="A643" s="122"/>
      <c r="B643" s="122"/>
      <c r="C643" s="122"/>
      <c r="D643" s="122"/>
      <c r="E643" s="122"/>
      <c r="F643" s="122"/>
      <c r="G643" s="122"/>
      <c r="H643" s="122"/>
      <c r="I643" s="122"/>
      <c r="J643" s="122"/>
      <c r="K643" s="122"/>
      <c r="N643" s="176"/>
      <c r="P643" s="176"/>
    </row>
    <row r="644" spans="1:16" x14ac:dyDescent="0.2">
      <c r="A644" s="122"/>
      <c r="B644" s="122"/>
      <c r="C644" s="122"/>
      <c r="D644" s="122"/>
      <c r="E644" s="122"/>
      <c r="F644" s="122"/>
      <c r="G644" s="122"/>
      <c r="H644" s="122"/>
      <c r="I644" s="122"/>
      <c r="J644" s="122"/>
      <c r="K644" s="122"/>
      <c r="N644" s="176"/>
      <c r="P644" s="176"/>
    </row>
    <row r="645" spans="1:16" x14ac:dyDescent="0.2">
      <c r="A645" s="122"/>
      <c r="B645" s="122"/>
      <c r="C645" s="122"/>
      <c r="D645" s="122"/>
      <c r="E645" s="122"/>
      <c r="F645" s="122"/>
      <c r="G645" s="122"/>
      <c r="H645" s="122"/>
      <c r="I645" s="122"/>
      <c r="J645" s="122"/>
      <c r="K645" s="122"/>
      <c r="N645" s="176"/>
      <c r="P645" s="176"/>
    </row>
    <row r="646" spans="1:16" x14ac:dyDescent="0.2">
      <c r="A646" s="122"/>
      <c r="B646" s="122"/>
      <c r="C646" s="122"/>
      <c r="D646" s="122"/>
      <c r="E646" s="122"/>
      <c r="F646" s="122"/>
      <c r="G646" s="122"/>
      <c r="H646" s="122"/>
      <c r="I646" s="122"/>
      <c r="J646" s="122"/>
      <c r="K646" s="122"/>
      <c r="N646" s="176"/>
      <c r="P646" s="176"/>
    </row>
    <row r="647" spans="1:16" x14ac:dyDescent="0.2">
      <c r="A647" s="122"/>
      <c r="B647" s="122"/>
      <c r="C647" s="122"/>
      <c r="D647" s="122"/>
      <c r="E647" s="122"/>
      <c r="F647" s="122"/>
      <c r="G647" s="122"/>
      <c r="H647" s="122"/>
      <c r="I647" s="122"/>
      <c r="J647" s="122"/>
      <c r="K647" s="122"/>
      <c r="N647" s="176"/>
      <c r="P647" s="176"/>
    </row>
    <row r="648" spans="1:16" x14ac:dyDescent="0.2">
      <c r="A648" s="122"/>
      <c r="B648" s="122"/>
      <c r="C648" s="122"/>
      <c r="D648" s="122"/>
      <c r="E648" s="122"/>
      <c r="F648" s="122"/>
      <c r="G648" s="122"/>
      <c r="H648" s="122"/>
      <c r="I648" s="122"/>
      <c r="J648" s="122"/>
      <c r="K648" s="122"/>
      <c r="N648" s="176"/>
      <c r="P648" s="176"/>
    </row>
    <row r="649" spans="1:16" x14ac:dyDescent="0.2">
      <c r="A649" s="122"/>
      <c r="B649" s="122"/>
      <c r="C649" s="122"/>
      <c r="D649" s="122"/>
      <c r="E649" s="122"/>
      <c r="F649" s="122"/>
      <c r="G649" s="122"/>
      <c r="H649" s="122"/>
      <c r="I649" s="122"/>
      <c r="J649" s="122"/>
      <c r="K649" s="122"/>
      <c r="N649" s="176"/>
      <c r="P649" s="176"/>
    </row>
    <row r="650" spans="1:16" x14ac:dyDescent="0.2">
      <c r="A650" s="122"/>
      <c r="B650" s="122"/>
      <c r="C650" s="122"/>
      <c r="D650" s="122"/>
      <c r="E650" s="122"/>
      <c r="F650" s="122"/>
      <c r="G650" s="122"/>
      <c r="H650" s="122"/>
      <c r="I650" s="122"/>
      <c r="J650" s="122"/>
      <c r="K650" s="122"/>
      <c r="N650" s="176"/>
      <c r="P650" s="176"/>
    </row>
    <row r="651" spans="1:16" x14ac:dyDescent="0.2">
      <c r="A651" s="122"/>
      <c r="B651" s="122"/>
      <c r="C651" s="122"/>
      <c r="D651" s="122"/>
      <c r="E651" s="122"/>
      <c r="F651" s="122"/>
      <c r="G651" s="122"/>
      <c r="H651" s="122"/>
      <c r="I651" s="122"/>
      <c r="J651" s="122"/>
      <c r="K651" s="122"/>
      <c r="N651" s="176"/>
      <c r="P651" s="176"/>
    </row>
    <row r="652" spans="1:16" x14ac:dyDescent="0.2">
      <c r="A652" s="122"/>
      <c r="B652" s="122"/>
      <c r="C652" s="122"/>
      <c r="D652" s="122"/>
      <c r="E652" s="122"/>
      <c r="F652" s="122"/>
      <c r="G652" s="122"/>
      <c r="H652" s="122"/>
      <c r="I652" s="122"/>
      <c r="J652" s="122"/>
      <c r="K652" s="122"/>
      <c r="N652" s="176"/>
      <c r="P652" s="176"/>
    </row>
    <row r="653" spans="1:16" x14ac:dyDescent="0.2">
      <c r="A653" s="122"/>
      <c r="B653" s="122"/>
      <c r="C653" s="122"/>
      <c r="D653" s="122"/>
      <c r="E653" s="122"/>
      <c r="F653" s="122"/>
      <c r="G653" s="122"/>
      <c r="H653" s="122"/>
      <c r="I653" s="122"/>
      <c r="J653" s="122"/>
      <c r="K653" s="122"/>
      <c r="N653" s="176"/>
      <c r="P653" s="176"/>
    </row>
    <row r="654" spans="1:16" x14ac:dyDescent="0.2">
      <c r="A654" s="122"/>
      <c r="B654" s="122"/>
      <c r="C654" s="122"/>
      <c r="D654" s="122"/>
      <c r="E654" s="122"/>
      <c r="F654" s="122"/>
      <c r="G654" s="122"/>
      <c r="H654" s="122"/>
      <c r="I654" s="122"/>
      <c r="J654" s="122"/>
      <c r="K654" s="122"/>
      <c r="N654" s="176"/>
      <c r="P654" s="176"/>
    </row>
    <row r="655" spans="1:16" x14ac:dyDescent="0.2">
      <c r="A655" s="122"/>
      <c r="B655" s="122"/>
      <c r="C655" s="122"/>
      <c r="D655" s="122"/>
      <c r="E655" s="122"/>
      <c r="F655" s="122"/>
      <c r="G655" s="122"/>
      <c r="H655" s="122"/>
      <c r="I655" s="122"/>
      <c r="J655" s="122"/>
      <c r="K655" s="122"/>
      <c r="N655" s="176"/>
      <c r="P655" s="176"/>
    </row>
    <row r="656" spans="1:16" x14ac:dyDescent="0.2">
      <c r="A656" s="122"/>
      <c r="B656" s="122"/>
      <c r="C656" s="122"/>
      <c r="D656" s="122"/>
      <c r="E656" s="122"/>
      <c r="F656" s="122"/>
      <c r="G656" s="122"/>
      <c r="H656" s="122"/>
      <c r="I656" s="122"/>
      <c r="J656" s="122"/>
      <c r="K656" s="122"/>
      <c r="N656" s="176"/>
      <c r="P656" s="176"/>
    </row>
    <row r="657" spans="1:16" x14ac:dyDescent="0.2">
      <c r="A657" s="122"/>
      <c r="B657" s="122"/>
      <c r="C657" s="122"/>
      <c r="D657" s="122"/>
      <c r="E657" s="122"/>
      <c r="F657" s="122"/>
      <c r="G657" s="122"/>
      <c r="H657" s="122"/>
      <c r="I657" s="122"/>
      <c r="J657" s="122"/>
      <c r="K657" s="122"/>
      <c r="N657" s="176"/>
      <c r="P657" s="176"/>
    </row>
    <row r="658" spans="1:16" x14ac:dyDescent="0.2">
      <c r="A658" s="122"/>
      <c r="B658" s="122"/>
      <c r="C658" s="122"/>
      <c r="D658" s="122"/>
      <c r="E658" s="122"/>
      <c r="F658" s="122"/>
      <c r="G658" s="122"/>
      <c r="H658" s="122"/>
      <c r="I658" s="122"/>
      <c r="J658" s="122"/>
      <c r="K658" s="122"/>
      <c r="N658" s="176"/>
      <c r="P658" s="176"/>
    </row>
    <row r="659" spans="1:16" x14ac:dyDescent="0.2">
      <c r="A659" s="122"/>
      <c r="B659" s="122"/>
      <c r="C659" s="122"/>
      <c r="D659" s="122"/>
      <c r="E659" s="122"/>
      <c r="F659" s="122"/>
      <c r="G659" s="122"/>
      <c r="H659" s="122"/>
      <c r="I659" s="122"/>
      <c r="J659" s="122"/>
      <c r="K659" s="122"/>
      <c r="N659" s="176"/>
      <c r="P659" s="176"/>
    </row>
    <row r="660" spans="1:16" x14ac:dyDescent="0.2">
      <c r="A660" s="122"/>
      <c r="B660" s="122"/>
      <c r="C660" s="122"/>
      <c r="D660" s="122"/>
      <c r="E660" s="122"/>
      <c r="F660" s="122"/>
      <c r="G660" s="122"/>
      <c r="H660" s="122"/>
      <c r="I660" s="122"/>
      <c r="J660" s="122"/>
      <c r="K660" s="122"/>
      <c r="N660" s="176"/>
      <c r="P660" s="176"/>
    </row>
    <row r="661" spans="1:16" x14ac:dyDescent="0.2">
      <c r="A661" s="122"/>
      <c r="B661" s="122"/>
      <c r="C661" s="122"/>
      <c r="D661" s="122"/>
      <c r="E661" s="122"/>
      <c r="F661" s="122"/>
      <c r="G661" s="122"/>
      <c r="H661" s="122"/>
      <c r="I661" s="122"/>
      <c r="J661" s="122"/>
      <c r="K661" s="122"/>
      <c r="N661" s="176"/>
      <c r="P661" s="176"/>
    </row>
    <row r="662" spans="1:16" x14ac:dyDescent="0.2">
      <c r="A662" s="122"/>
      <c r="B662" s="122"/>
      <c r="C662" s="122"/>
      <c r="D662" s="122"/>
      <c r="E662" s="122"/>
      <c r="F662" s="122"/>
      <c r="G662" s="122"/>
      <c r="H662" s="122"/>
      <c r="I662" s="122"/>
      <c r="J662" s="122"/>
      <c r="K662" s="122"/>
      <c r="N662" s="176"/>
      <c r="P662" s="176"/>
    </row>
    <row r="663" spans="1:16" x14ac:dyDescent="0.2">
      <c r="A663" s="122"/>
      <c r="B663" s="122"/>
      <c r="C663" s="122"/>
      <c r="D663" s="122"/>
      <c r="E663" s="122"/>
      <c r="F663" s="122"/>
      <c r="G663" s="122"/>
      <c r="H663" s="122"/>
      <c r="I663" s="122"/>
      <c r="J663" s="122"/>
      <c r="K663" s="122"/>
      <c r="N663" s="176"/>
      <c r="P663" s="176"/>
    </row>
    <row r="664" spans="1:16" x14ac:dyDescent="0.2">
      <c r="A664" s="122"/>
      <c r="B664" s="122"/>
      <c r="C664" s="122"/>
      <c r="D664" s="122"/>
      <c r="E664" s="122"/>
      <c r="F664" s="122"/>
      <c r="G664" s="122"/>
      <c r="H664" s="122"/>
      <c r="I664" s="122"/>
      <c r="J664" s="122"/>
      <c r="K664" s="122"/>
      <c r="N664" s="176"/>
      <c r="P664" s="176"/>
    </row>
    <row r="665" spans="1:16" x14ac:dyDescent="0.2">
      <c r="A665" s="122"/>
      <c r="B665" s="122"/>
      <c r="C665" s="122"/>
      <c r="D665" s="122"/>
      <c r="E665" s="122"/>
      <c r="F665" s="122"/>
      <c r="G665" s="122"/>
      <c r="H665" s="122"/>
      <c r="I665" s="122"/>
      <c r="J665" s="122"/>
      <c r="K665" s="122"/>
      <c r="N665" s="176"/>
      <c r="P665" s="176"/>
    </row>
    <row r="666" spans="1:16" x14ac:dyDescent="0.2">
      <c r="A666" s="122"/>
      <c r="B666" s="122"/>
      <c r="C666" s="122"/>
      <c r="D666" s="122"/>
      <c r="E666" s="122"/>
      <c r="F666" s="122"/>
      <c r="G666" s="122"/>
      <c r="H666" s="122"/>
      <c r="I666" s="122"/>
      <c r="J666" s="122"/>
      <c r="K666" s="122"/>
      <c r="N666" s="176"/>
      <c r="P666" s="176"/>
    </row>
    <row r="667" spans="1:16" x14ac:dyDescent="0.2">
      <c r="A667" s="122"/>
      <c r="B667" s="122"/>
      <c r="C667" s="122"/>
      <c r="D667" s="122"/>
      <c r="E667" s="122"/>
      <c r="F667" s="122"/>
      <c r="G667" s="122"/>
      <c r="H667" s="122"/>
      <c r="I667" s="122"/>
      <c r="J667" s="122"/>
      <c r="K667" s="122"/>
      <c r="N667" s="176"/>
      <c r="P667" s="176"/>
    </row>
    <row r="668" spans="1:16" x14ac:dyDescent="0.2">
      <c r="A668" s="122"/>
      <c r="B668" s="122"/>
      <c r="C668" s="122"/>
      <c r="D668" s="122"/>
      <c r="E668" s="122"/>
      <c r="F668" s="122"/>
      <c r="G668" s="122"/>
      <c r="H668" s="122"/>
      <c r="I668" s="122"/>
      <c r="J668" s="122"/>
      <c r="K668" s="122"/>
      <c r="N668" s="176"/>
      <c r="P668" s="176"/>
    </row>
    <row r="669" spans="1:16" x14ac:dyDescent="0.2">
      <c r="A669" s="122"/>
      <c r="B669" s="122"/>
      <c r="C669" s="122"/>
      <c r="D669" s="122"/>
      <c r="E669" s="122"/>
      <c r="F669" s="122"/>
      <c r="G669" s="122"/>
      <c r="H669" s="122"/>
      <c r="I669" s="122"/>
      <c r="J669" s="122"/>
      <c r="K669" s="122"/>
      <c r="N669" s="176"/>
      <c r="P669" s="176"/>
    </row>
    <row r="670" spans="1:16" x14ac:dyDescent="0.2">
      <c r="A670" s="122"/>
      <c r="B670" s="122"/>
      <c r="C670" s="122"/>
      <c r="D670" s="122"/>
      <c r="E670" s="122"/>
      <c r="F670" s="122"/>
      <c r="G670" s="122"/>
      <c r="H670" s="122"/>
      <c r="I670" s="122"/>
      <c r="J670" s="122"/>
      <c r="K670" s="122"/>
      <c r="N670" s="176"/>
      <c r="P670" s="176"/>
    </row>
    <row r="671" spans="1:16" x14ac:dyDescent="0.2">
      <c r="A671" s="122"/>
      <c r="B671" s="122"/>
      <c r="C671" s="122"/>
      <c r="D671" s="122"/>
      <c r="E671" s="122"/>
      <c r="F671" s="122"/>
      <c r="G671" s="122"/>
      <c r="H671" s="122"/>
      <c r="I671" s="122"/>
      <c r="J671" s="122"/>
      <c r="K671" s="122"/>
      <c r="N671" s="176"/>
      <c r="P671" s="176"/>
    </row>
    <row r="672" spans="1:16" x14ac:dyDescent="0.2">
      <c r="A672" s="122"/>
      <c r="B672" s="122"/>
      <c r="C672" s="122"/>
      <c r="D672" s="122"/>
      <c r="E672" s="122"/>
      <c r="F672" s="122"/>
      <c r="G672" s="122"/>
      <c r="H672" s="122"/>
      <c r="I672" s="122"/>
      <c r="J672" s="122"/>
      <c r="K672" s="122"/>
      <c r="N672" s="176"/>
      <c r="P672" s="176"/>
    </row>
    <row r="673" spans="1:16" x14ac:dyDescent="0.2">
      <c r="A673" s="122"/>
      <c r="B673" s="122"/>
      <c r="C673" s="122"/>
      <c r="D673" s="122"/>
      <c r="E673" s="122"/>
      <c r="F673" s="122"/>
      <c r="G673" s="122"/>
      <c r="H673" s="122"/>
      <c r="I673" s="122"/>
      <c r="J673" s="122"/>
      <c r="K673" s="122"/>
      <c r="N673" s="176"/>
      <c r="P673" s="176"/>
    </row>
    <row r="674" spans="1:16" x14ac:dyDescent="0.2">
      <c r="A674" s="122"/>
      <c r="B674" s="122"/>
      <c r="C674" s="122"/>
      <c r="D674" s="122"/>
      <c r="E674" s="122"/>
      <c r="F674" s="122"/>
      <c r="G674" s="122"/>
      <c r="H674" s="122"/>
      <c r="I674" s="122"/>
      <c r="J674" s="122"/>
      <c r="K674" s="122"/>
      <c r="N674" s="176"/>
      <c r="P674" s="176"/>
    </row>
    <row r="675" spans="1:16" x14ac:dyDescent="0.2">
      <c r="A675" s="122"/>
      <c r="B675" s="122"/>
      <c r="C675" s="122"/>
      <c r="D675" s="122"/>
      <c r="E675" s="122"/>
      <c r="F675" s="122"/>
      <c r="G675" s="122"/>
      <c r="H675" s="122"/>
      <c r="I675" s="122"/>
      <c r="J675" s="122"/>
      <c r="K675" s="122"/>
      <c r="N675" s="176"/>
      <c r="P675" s="176"/>
    </row>
    <row r="676" spans="1:16" x14ac:dyDescent="0.2">
      <c r="A676" s="122"/>
      <c r="B676" s="122"/>
      <c r="C676" s="122"/>
      <c r="D676" s="122"/>
      <c r="E676" s="122"/>
      <c r="F676" s="122"/>
      <c r="G676" s="122"/>
      <c r="H676" s="122"/>
      <c r="I676" s="122"/>
      <c r="J676" s="122"/>
      <c r="K676" s="122"/>
      <c r="N676" s="176"/>
      <c r="P676" s="176"/>
    </row>
    <row r="677" spans="1:16" x14ac:dyDescent="0.2">
      <c r="A677" s="122"/>
      <c r="B677" s="122"/>
      <c r="C677" s="122"/>
      <c r="D677" s="122"/>
      <c r="E677" s="122"/>
      <c r="F677" s="122"/>
      <c r="G677" s="122"/>
      <c r="H677" s="122"/>
      <c r="I677" s="122"/>
      <c r="J677" s="122"/>
      <c r="K677" s="122"/>
      <c r="N677" s="176"/>
      <c r="P677" s="176"/>
    </row>
    <row r="678" spans="1:16" x14ac:dyDescent="0.2">
      <c r="A678" s="122"/>
      <c r="B678" s="122"/>
      <c r="C678" s="122"/>
      <c r="D678" s="122"/>
      <c r="E678" s="122"/>
      <c r="F678" s="122"/>
      <c r="G678" s="122"/>
      <c r="H678" s="122"/>
      <c r="I678" s="122"/>
      <c r="J678" s="122"/>
      <c r="K678" s="122"/>
      <c r="N678" s="176"/>
      <c r="P678" s="176"/>
    </row>
    <row r="679" spans="1:16" x14ac:dyDescent="0.2">
      <c r="A679" s="122"/>
      <c r="B679" s="122"/>
      <c r="C679" s="122"/>
      <c r="D679" s="122"/>
      <c r="E679" s="122"/>
      <c r="F679" s="122"/>
      <c r="G679" s="122"/>
      <c r="H679" s="122"/>
      <c r="I679" s="122"/>
      <c r="J679" s="122"/>
      <c r="K679" s="122"/>
      <c r="N679" s="176"/>
      <c r="P679" s="176"/>
    </row>
    <row r="680" spans="1:16" x14ac:dyDescent="0.2">
      <c r="A680" s="122"/>
      <c r="B680" s="122"/>
      <c r="C680" s="122"/>
      <c r="D680" s="122"/>
      <c r="E680" s="122"/>
      <c r="F680" s="122"/>
      <c r="G680" s="122"/>
      <c r="H680" s="122"/>
      <c r="I680" s="122"/>
      <c r="J680" s="122"/>
      <c r="K680" s="122"/>
      <c r="N680" s="176"/>
      <c r="P680" s="176"/>
    </row>
    <row r="681" spans="1:16" x14ac:dyDescent="0.2">
      <c r="A681" s="122"/>
      <c r="B681" s="122"/>
      <c r="C681" s="122"/>
      <c r="D681" s="122"/>
      <c r="E681" s="122"/>
      <c r="F681" s="122"/>
      <c r="G681" s="122"/>
      <c r="H681" s="122"/>
      <c r="I681" s="122"/>
      <c r="J681" s="122"/>
      <c r="K681" s="122"/>
      <c r="N681" s="176"/>
      <c r="P681" s="176"/>
    </row>
    <row r="682" spans="1:16" x14ac:dyDescent="0.2">
      <c r="A682" s="122"/>
      <c r="B682" s="122"/>
      <c r="C682" s="122"/>
      <c r="D682" s="122"/>
      <c r="E682" s="122"/>
      <c r="F682" s="122"/>
      <c r="G682" s="122"/>
      <c r="H682" s="122"/>
      <c r="I682" s="122"/>
      <c r="J682" s="122"/>
      <c r="K682" s="122"/>
      <c r="N682" s="176"/>
      <c r="P682" s="176"/>
    </row>
    <row r="683" spans="1:16" x14ac:dyDescent="0.2">
      <c r="A683" s="122"/>
      <c r="B683" s="122"/>
      <c r="C683" s="122"/>
      <c r="D683" s="122"/>
      <c r="E683" s="122"/>
      <c r="F683" s="122"/>
      <c r="G683" s="122"/>
      <c r="H683" s="122"/>
      <c r="I683" s="122"/>
      <c r="J683" s="122"/>
      <c r="K683" s="122"/>
      <c r="N683" s="176"/>
      <c r="P683" s="176"/>
    </row>
    <row r="684" spans="1:16" x14ac:dyDescent="0.2">
      <c r="A684" s="122"/>
      <c r="B684" s="122"/>
      <c r="C684" s="122"/>
      <c r="D684" s="122"/>
      <c r="E684" s="122"/>
      <c r="F684" s="122"/>
      <c r="G684" s="122"/>
      <c r="H684" s="122"/>
      <c r="I684" s="122"/>
      <c r="J684" s="122"/>
      <c r="K684" s="122"/>
      <c r="N684" s="176"/>
      <c r="P684" s="176"/>
    </row>
    <row r="685" spans="1:16" x14ac:dyDescent="0.2">
      <c r="A685" s="122"/>
      <c r="B685" s="122"/>
      <c r="C685" s="122"/>
      <c r="D685" s="122"/>
      <c r="E685" s="122"/>
      <c r="F685" s="122"/>
      <c r="G685" s="122"/>
      <c r="H685" s="122"/>
      <c r="I685" s="122"/>
      <c r="J685" s="122"/>
      <c r="K685" s="122"/>
      <c r="N685" s="176"/>
      <c r="P685" s="176"/>
    </row>
    <row r="686" spans="1:16" x14ac:dyDescent="0.2">
      <c r="A686" s="122"/>
      <c r="B686" s="122"/>
      <c r="C686" s="122"/>
      <c r="D686" s="122"/>
      <c r="E686" s="122"/>
      <c r="F686" s="122"/>
      <c r="G686" s="122"/>
      <c r="H686" s="122"/>
      <c r="I686" s="122"/>
      <c r="J686" s="122"/>
      <c r="K686" s="122"/>
      <c r="N686" s="176"/>
      <c r="P686" s="176"/>
    </row>
    <row r="687" spans="1:16" x14ac:dyDescent="0.2">
      <c r="A687" s="122"/>
      <c r="B687" s="122"/>
      <c r="C687" s="122"/>
      <c r="D687" s="122"/>
      <c r="E687" s="122"/>
      <c r="F687" s="122"/>
      <c r="G687" s="122"/>
      <c r="H687" s="122"/>
      <c r="I687" s="122"/>
      <c r="J687" s="122"/>
      <c r="K687" s="122"/>
      <c r="N687" s="176"/>
      <c r="P687" s="176"/>
    </row>
    <row r="688" spans="1:16" x14ac:dyDescent="0.2">
      <c r="A688" s="122"/>
      <c r="B688" s="122"/>
      <c r="C688" s="122"/>
      <c r="D688" s="122"/>
      <c r="E688" s="122"/>
      <c r="F688" s="122"/>
      <c r="G688" s="122"/>
      <c r="H688" s="122"/>
      <c r="I688" s="122"/>
      <c r="J688" s="122"/>
      <c r="K688" s="122"/>
      <c r="N688" s="176"/>
      <c r="P688" s="176"/>
    </row>
    <row r="689" spans="1:16" x14ac:dyDescent="0.2">
      <c r="A689" s="122"/>
      <c r="B689" s="122"/>
      <c r="C689" s="122"/>
      <c r="D689" s="122"/>
      <c r="E689" s="122"/>
      <c r="F689" s="122"/>
      <c r="G689" s="122"/>
      <c r="H689" s="122"/>
      <c r="I689" s="122"/>
      <c r="J689" s="122"/>
      <c r="K689" s="122"/>
      <c r="N689" s="176"/>
      <c r="P689" s="176"/>
    </row>
    <row r="690" spans="1:16" x14ac:dyDescent="0.2">
      <c r="A690" s="122"/>
      <c r="B690" s="122"/>
      <c r="C690" s="122"/>
      <c r="D690" s="122"/>
      <c r="E690" s="122"/>
      <c r="F690" s="122"/>
      <c r="G690" s="122"/>
      <c r="H690" s="122"/>
      <c r="I690" s="122"/>
      <c r="J690" s="122"/>
      <c r="K690" s="122"/>
      <c r="N690" s="176"/>
      <c r="P690" s="176"/>
    </row>
    <row r="691" spans="1:16" x14ac:dyDescent="0.2">
      <c r="A691" s="122"/>
      <c r="B691" s="122"/>
      <c r="C691" s="122"/>
      <c r="D691" s="122"/>
      <c r="E691" s="122"/>
      <c r="F691" s="122"/>
      <c r="G691" s="122"/>
      <c r="H691" s="122"/>
      <c r="I691" s="122"/>
      <c r="J691" s="122"/>
      <c r="K691" s="122"/>
      <c r="N691" s="176"/>
      <c r="P691" s="176"/>
    </row>
    <row r="692" spans="1:16" x14ac:dyDescent="0.2">
      <c r="A692" s="122"/>
      <c r="B692" s="122"/>
      <c r="C692" s="122"/>
      <c r="D692" s="122"/>
      <c r="E692" s="122"/>
      <c r="F692" s="122"/>
      <c r="G692" s="122"/>
      <c r="H692" s="122"/>
      <c r="I692" s="122"/>
      <c r="J692" s="122"/>
      <c r="K692" s="122"/>
      <c r="N692" s="176"/>
      <c r="P692" s="176"/>
    </row>
    <row r="693" spans="1:16" x14ac:dyDescent="0.2">
      <c r="A693" s="122"/>
      <c r="B693" s="122"/>
      <c r="C693" s="122"/>
      <c r="D693" s="122"/>
      <c r="E693" s="122"/>
      <c r="F693" s="122"/>
      <c r="G693" s="122"/>
      <c r="H693" s="122"/>
      <c r="I693" s="122"/>
      <c r="J693" s="122"/>
      <c r="K693" s="122"/>
      <c r="N693" s="176"/>
      <c r="P693" s="176"/>
    </row>
    <row r="694" spans="1:16" x14ac:dyDescent="0.2">
      <c r="A694" s="122"/>
      <c r="B694" s="122"/>
      <c r="C694" s="122"/>
      <c r="D694" s="122"/>
      <c r="E694" s="122"/>
      <c r="F694" s="122"/>
      <c r="G694" s="122"/>
      <c r="H694" s="122"/>
      <c r="I694" s="122"/>
      <c r="J694" s="122"/>
      <c r="K694" s="122"/>
      <c r="N694" s="176"/>
      <c r="P694" s="176"/>
    </row>
    <row r="695" spans="1:16" x14ac:dyDescent="0.2">
      <c r="A695" s="122"/>
      <c r="B695" s="122"/>
      <c r="C695" s="122"/>
      <c r="D695" s="122"/>
      <c r="E695" s="122"/>
      <c r="F695" s="122"/>
      <c r="G695" s="122"/>
      <c r="H695" s="122"/>
      <c r="I695" s="122"/>
      <c r="J695" s="122"/>
      <c r="K695" s="122"/>
      <c r="N695" s="176"/>
      <c r="P695" s="176"/>
    </row>
    <row r="696" spans="1:16" x14ac:dyDescent="0.2">
      <c r="A696" s="122"/>
      <c r="B696" s="122"/>
      <c r="C696" s="122"/>
      <c r="D696" s="122"/>
      <c r="E696" s="122"/>
      <c r="F696" s="122"/>
      <c r="G696" s="122"/>
      <c r="H696" s="122"/>
      <c r="I696" s="122"/>
      <c r="J696" s="122"/>
      <c r="K696" s="122"/>
      <c r="N696" s="176"/>
      <c r="P696" s="176"/>
    </row>
    <row r="697" spans="1:16" x14ac:dyDescent="0.2">
      <c r="A697" s="122"/>
      <c r="B697" s="122"/>
      <c r="C697" s="122"/>
      <c r="D697" s="122"/>
      <c r="E697" s="122"/>
      <c r="F697" s="122"/>
      <c r="G697" s="122"/>
      <c r="H697" s="122"/>
      <c r="I697" s="122"/>
      <c r="J697" s="122"/>
      <c r="K697" s="122"/>
      <c r="N697" s="176"/>
      <c r="P697" s="176"/>
    </row>
    <row r="698" spans="1:16" x14ac:dyDescent="0.2">
      <c r="A698" s="122"/>
      <c r="B698" s="122"/>
      <c r="C698" s="122"/>
      <c r="D698" s="122"/>
      <c r="E698" s="122"/>
      <c r="F698" s="122"/>
      <c r="G698" s="122"/>
      <c r="H698" s="122"/>
      <c r="I698" s="122"/>
      <c r="J698" s="122"/>
      <c r="K698" s="122"/>
      <c r="N698" s="176"/>
      <c r="P698" s="176"/>
    </row>
    <row r="699" spans="1:16" x14ac:dyDescent="0.2">
      <c r="A699" s="122"/>
      <c r="B699" s="122"/>
      <c r="C699" s="122"/>
      <c r="D699" s="122"/>
      <c r="E699" s="122"/>
      <c r="F699" s="122"/>
      <c r="G699" s="122"/>
      <c r="H699" s="122"/>
      <c r="I699" s="122"/>
      <c r="J699" s="122"/>
      <c r="K699" s="122"/>
      <c r="N699" s="176"/>
      <c r="P699" s="176"/>
    </row>
    <row r="700" spans="1:16" x14ac:dyDescent="0.2">
      <c r="A700" s="122"/>
      <c r="B700" s="122"/>
      <c r="C700" s="122"/>
      <c r="D700" s="122"/>
      <c r="E700" s="122"/>
      <c r="F700" s="122"/>
      <c r="G700" s="122"/>
      <c r="H700" s="122"/>
      <c r="I700" s="122"/>
      <c r="J700" s="122"/>
      <c r="K700" s="122"/>
      <c r="N700" s="176"/>
      <c r="P700" s="176"/>
    </row>
    <row r="701" spans="1:16" x14ac:dyDescent="0.2">
      <c r="A701" s="122"/>
      <c r="B701" s="122"/>
      <c r="C701" s="122"/>
      <c r="D701" s="122"/>
      <c r="E701" s="122"/>
      <c r="F701" s="122"/>
      <c r="G701" s="122"/>
      <c r="H701" s="122"/>
      <c r="I701" s="122"/>
      <c r="J701" s="122"/>
      <c r="K701" s="122"/>
      <c r="N701" s="176"/>
      <c r="P701" s="176"/>
    </row>
    <row r="702" spans="1:16" x14ac:dyDescent="0.2">
      <c r="A702" s="122"/>
      <c r="B702" s="122"/>
      <c r="C702" s="122"/>
      <c r="D702" s="122"/>
      <c r="E702" s="122"/>
      <c r="F702" s="122"/>
      <c r="G702" s="122"/>
      <c r="H702" s="122"/>
      <c r="I702" s="122"/>
      <c r="J702" s="122"/>
      <c r="K702" s="122"/>
      <c r="N702" s="176"/>
      <c r="P702" s="176"/>
    </row>
    <row r="703" spans="1:16" x14ac:dyDescent="0.2">
      <c r="A703" s="122"/>
      <c r="B703" s="122"/>
      <c r="C703" s="122"/>
      <c r="D703" s="122"/>
      <c r="E703" s="122"/>
      <c r="F703" s="122"/>
      <c r="G703" s="122"/>
      <c r="H703" s="122"/>
      <c r="I703" s="122"/>
      <c r="J703" s="122"/>
      <c r="K703" s="122"/>
      <c r="N703" s="176"/>
      <c r="P703" s="176"/>
    </row>
    <row r="704" spans="1:16" x14ac:dyDescent="0.2">
      <c r="A704" s="122"/>
      <c r="B704" s="122"/>
      <c r="C704" s="122"/>
      <c r="D704" s="122"/>
      <c r="E704" s="122"/>
      <c r="F704" s="122"/>
      <c r="G704" s="122"/>
      <c r="H704" s="122"/>
      <c r="I704" s="122"/>
      <c r="J704" s="122"/>
      <c r="K704" s="122"/>
      <c r="N704" s="176"/>
      <c r="P704" s="176"/>
    </row>
    <row r="705" spans="1:16" x14ac:dyDescent="0.2">
      <c r="A705" s="122"/>
      <c r="B705" s="122"/>
      <c r="C705" s="122"/>
      <c r="D705" s="122"/>
      <c r="E705" s="122"/>
      <c r="F705" s="122"/>
      <c r="G705" s="122"/>
      <c r="H705" s="122"/>
      <c r="I705" s="122"/>
      <c r="J705" s="122"/>
      <c r="K705" s="122"/>
      <c r="N705" s="176"/>
      <c r="P705" s="176"/>
    </row>
    <row r="706" spans="1:16" x14ac:dyDescent="0.2">
      <c r="A706" s="122"/>
      <c r="B706" s="122"/>
      <c r="C706" s="122"/>
      <c r="D706" s="122"/>
      <c r="E706" s="122"/>
      <c r="F706" s="122"/>
      <c r="G706" s="122"/>
      <c r="H706" s="122"/>
      <c r="I706" s="122"/>
      <c r="J706" s="122"/>
      <c r="K706" s="122"/>
      <c r="N706" s="176"/>
      <c r="P706" s="176"/>
    </row>
    <row r="707" spans="1:16" x14ac:dyDescent="0.2">
      <c r="A707" s="122"/>
      <c r="B707" s="122"/>
      <c r="C707" s="122"/>
      <c r="D707" s="122"/>
      <c r="E707" s="122"/>
      <c r="F707" s="122"/>
      <c r="G707" s="122"/>
      <c r="H707" s="122"/>
      <c r="I707" s="122"/>
      <c r="J707" s="122"/>
      <c r="K707" s="122"/>
      <c r="N707" s="176"/>
      <c r="P707" s="176"/>
    </row>
    <row r="708" spans="1:16" x14ac:dyDescent="0.2">
      <c r="A708" s="122"/>
      <c r="B708" s="122"/>
      <c r="C708" s="122"/>
      <c r="D708" s="122"/>
      <c r="E708" s="122"/>
      <c r="F708" s="122"/>
      <c r="G708" s="122"/>
      <c r="H708" s="122"/>
      <c r="I708" s="122"/>
      <c r="J708" s="122"/>
      <c r="K708" s="122"/>
      <c r="N708" s="176"/>
      <c r="P708" s="176"/>
    </row>
    <row r="709" spans="1:16" x14ac:dyDescent="0.2">
      <c r="A709" s="122"/>
      <c r="B709" s="122"/>
      <c r="C709" s="122"/>
      <c r="D709" s="122"/>
      <c r="E709" s="122"/>
      <c r="F709" s="122"/>
      <c r="G709" s="122"/>
      <c r="H709" s="122"/>
      <c r="I709" s="122"/>
      <c r="J709" s="122"/>
      <c r="K709" s="122"/>
      <c r="N709" s="176"/>
      <c r="P709" s="176"/>
    </row>
    <row r="710" spans="1:16" x14ac:dyDescent="0.2">
      <c r="A710" s="122"/>
      <c r="B710" s="122"/>
      <c r="C710" s="122"/>
      <c r="D710" s="122"/>
      <c r="E710" s="122"/>
      <c r="F710" s="122"/>
      <c r="G710" s="122"/>
      <c r="H710" s="122"/>
      <c r="I710" s="122"/>
      <c r="J710" s="122"/>
      <c r="K710" s="122"/>
      <c r="N710" s="176"/>
      <c r="P710" s="176"/>
    </row>
    <row r="711" spans="1:16" x14ac:dyDescent="0.2">
      <c r="A711" s="122"/>
      <c r="B711" s="122"/>
      <c r="C711" s="122"/>
      <c r="D711" s="122"/>
      <c r="E711" s="122"/>
      <c r="F711" s="122"/>
      <c r="G711" s="122"/>
      <c r="H711" s="122"/>
      <c r="I711" s="122"/>
      <c r="J711" s="122"/>
      <c r="K711" s="122"/>
      <c r="N711" s="176"/>
      <c r="P711" s="176"/>
    </row>
    <row r="712" spans="1:16" x14ac:dyDescent="0.2">
      <c r="A712" s="122"/>
      <c r="B712" s="122"/>
      <c r="C712" s="122"/>
      <c r="D712" s="122"/>
      <c r="E712" s="122"/>
      <c r="F712" s="122"/>
      <c r="G712" s="122"/>
      <c r="H712" s="122"/>
      <c r="I712" s="122"/>
      <c r="J712" s="122"/>
      <c r="K712" s="122"/>
      <c r="N712" s="176"/>
      <c r="P712" s="176"/>
    </row>
    <row r="713" spans="1:16" x14ac:dyDescent="0.2">
      <c r="A713" s="122"/>
      <c r="B713" s="122"/>
      <c r="C713" s="122"/>
      <c r="D713" s="122"/>
      <c r="E713" s="122"/>
      <c r="F713" s="122"/>
      <c r="G713" s="122"/>
      <c r="H713" s="122"/>
      <c r="I713" s="122"/>
      <c r="J713" s="122"/>
      <c r="K713" s="122"/>
      <c r="N713" s="176"/>
      <c r="P713" s="176"/>
    </row>
    <row r="714" spans="1:16" x14ac:dyDescent="0.2">
      <c r="A714" s="122"/>
      <c r="B714" s="122"/>
      <c r="C714" s="122"/>
      <c r="D714" s="122"/>
      <c r="E714" s="122"/>
      <c r="F714" s="122"/>
      <c r="G714" s="122"/>
      <c r="H714" s="122"/>
      <c r="I714" s="122"/>
      <c r="J714" s="122"/>
      <c r="K714" s="122"/>
      <c r="N714" s="176"/>
      <c r="P714" s="176"/>
    </row>
    <row r="715" spans="1:16" x14ac:dyDescent="0.2">
      <c r="A715" s="122"/>
      <c r="B715" s="122"/>
      <c r="C715" s="122"/>
      <c r="D715" s="122"/>
      <c r="E715" s="122"/>
      <c r="F715" s="122"/>
      <c r="G715" s="122"/>
      <c r="H715" s="122"/>
      <c r="I715" s="122"/>
      <c r="J715" s="122"/>
      <c r="K715" s="122"/>
      <c r="N715" s="176"/>
      <c r="P715" s="176"/>
    </row>
    <row r="716" spans="1:16" x14ac:dyDescent="0.2">
      <c r="A716" s="122"/>
      <c r="B716" s="122"/>
      <c r="C716" s="122"/>
      <c r="D716" s="122"/>
      <c r="E716" s="122"/>
      <c r="F716" s="122"/>
      <c r="G716" s="122"/>
      <c r="H716" s="122"/>
      <c r="I716" s="122"/>
      <c r="J716" s="122"/>
      <c r="K716" s="122"/>
      <c r="N716" s="176"/>
      <c r="P716" s="176"/>
    </row>
    <row r="717" spans="1:16" x14ac:dyDescent="0.2">
      <c r="A717" s="122"/>
      <c r="B717" s="122"/>
      <c r="C717" s="122"/>
      <c r="D717" s="122"/>
      <c r="E717" s="122"/>
      <c r="F717" s="122"/>
      <c r="G717" s="122"/>
      <c r="H717" s="122"/>
      <c r="I717" s="122"/>
      <c r="J717" s="122"/>
      <c r="K717" s="122"/>
      <c r="N717" s="176"/>
      <c r="P717" s="176"/>
    </row>
    <row r="718" spans="1:16" x14ac:dyDescent="0.2">
      <c r="A718" s="122"/>
      <c r="B718" s="122"/>
      <c r="C718" s="122"/>
      <c r="D718" s="122"/>
      <c r="E718" s="122"/>
      <c r="F718" s="122"/>
      <c r="G718" s="122"/>
      <c r="H718" s="122"/>
      <c r="I718" s="122"/>
      <c r="J718" s="122"/>
      <c r="K718" s="122"/>
      <c r="N718" s="176"/>
      <c r="P718" s="176"/>
    </row>
    <row r="719" spans="1:16" x14ac:dyDescent="0.2">
      <c r="A719" s="122"/>
      <c r="B719" s="122"/>
      <c r="C719" s="122"/>
      <c r="D719" s="122"/>
      <c r="E719" s="122"/>
      <c r="F719" s="122"/>
      <c r="G719" s="122"/>
      <c r="H719" s="122"/>
      <c r="I719" s="122"/>
      <c r="J719" s="122"/>
      <c r="K719" s="122"/>
      <c r="N719" s="176"/>
      <c r="P719" s="176"/>
    </row>
    <row r="720" spans="1:16" x14ac:dyDescent="0.2">
      <c r="A720" s="122"/>
      <c r="B720" s="122"/>
      <c r="C720" s="122"/>
      <c r="D720" s="122"/>
      <c r="E720" s="122"/>
      <c r="F720" s="122"/>
      <c r="G720" s="122"/>
      <c r="H720" s="122"/>
      <c r="I720" s="122"/>
      <c r="J720" s="122"/>
      <c r="K720" s="122"/>
      <c r="N720" s="176"/>
      <c r="P720" s="176"/>
    </row>
    <row r="721" spans="1:16" x14ac:dyDescent="0.2">
      <c r="A721" s="122"/>
      <c r="B721" s="122"/>
      <c r="C721" s="122"/>
      <c r="D721" s="122"/>
      <c r="E721" s="122"/>
      <c r="F721" s="122"/>
      <c r="G721" s="122"/>
      <c r="H721" s="122"/>
      <c r="I721" s="122"/>
      <c r="J721" s="122"/>
      <c r="K721" s="122"/>
      <c r="N721" s="176"/>
      <c r="P721" s="176"/>
    </row>
    <row r="722" spans="1:16" x14ac:dyDescent="0.2">
      <c r="A722" s="122"/>
      <c r="B722" s="122"/>
      <c r="C722" s="122"/>
      <c r="D722" s="122"/>
      <c r="E722" s="122"/>
      <c r="F722" s="122"/>
      <c r="G722" s="122"/>
      <c r="H722" s="122"/>
      <c r="I722" s="122"/>
      <c r="J722" s="122"/>
      <c r="K722" s="122"/>
      <c r="N722" s="176"/>
      <c r="P722" s="176"/>
    </row>
    <row r="723" spans="1:16" x14ac:dyDescent="0.2">
      <c r="A723" s="122"/>
      <c r="B723" s="122"/>
      <c r="C723" s="122"/>
      <c r="D723" s="122"/>
      <c r="E723" s="122"/>
      <c r="F723" s="122"/>
      <c r="G723" s="122"/>
      <c r="H723" s="122"/>
      <c r="I723" s="122"/>
      <c r="J723" s="122"/>
      <c r="K723" s="122"/>
      <c r="N723" s="176"/>
      <c r="P723" s="176"/>
    </row>
    <row r="724" spans="1:16" x14ac:dyDescent="0.2">
      <c r="A724" s="122"/>
      <c r="B724" s="122"/>
      <c r="C724" s="122"/>
      <c r="D724" s="122"/>
      <c r="E724" s="122"/>
      <c r="F724" s="122"/>
      <c r="G724" s="122"/>
      <c r="H724" s="122"/>
      <c r="I724" s="122"/>
      <c r="J724" s="122"/>
      <c r="K724" s="122"/>
      <c r="N724" s="176"/>
      <c r="P724" s="176"/>
    </row>
    <row r="725" spans="1:16" x14ac:dyDescent="0.2">
      <c r="A725" s="122"/>
      <c r="B725" s="122"/>
      <c r="C725" s="122"/>
      <c r="D725" s="122"/>
      <c r="E725" s="122"/>
      <c r="F725" s="122"/>
      <c r="G725" s="122"/>
      <c r="H725" s="122"/>
      <c r="I725" s="122"/>
      <c r="J725" s="122"/>
      <c r="K725" s="122"/>
      <c r="N725" s="176"/>
      <c r="P725" s="176"/>
    </row>
    <row r="726" spans="1:16" x14ac:dyDescent="0.2">
      <c r="A726" s="122"/>
      <c r="B726" s="122"/>
      <c r="C726" s="122"/>
      <c r="D726" s="122"/>
      <c r="E726" s="122"/>
      <c r="F726" s="122"/>
      <c r="G726" s="122"/>
      <c r="H726" s="122"/>
      <c r="I726" s="122"/>
      <c r="J726" s="122"/>
      <c r="K726" s="122"/>
      <c r="N726" s="176"/>
      <c r="P726" s="176"/>
    </row>
    <row r="727" spans="1:16" x14ac:dyDescent="0.2">
      <c r="A727" s="122"/>
      <c r="B727" s="122"/>
      <c r="C727" s="122"/>
      <c r="D727" s="122"/>
      <c r="E727" s="122"/>
      <c r="F727" s="122"/>
      <c r="G727" s="122"/>
      <c r="H727" s="122"/>
      <c r="I727" s="122"/>
      <c r="J727" s="122"/>
      <c r="K727" s="122"/>
      <c r="N727" s="176"/>
      <c r="P727" s="176"/>
    </row>
    <row r="728" spans="1:16" x14ac:dyDescent="0.2">
      <c r="A728" s="122"/>
      <c r="B728" s="122"/>
      <c r="C728" s="122"/>
      <c r="D728" s="122"/>
      <c r="E728" s="122"/>
      <c r="F728" s="122"/>
      <c r="G728" s="122"/>
      <c r="H728" s="122"/>
      <c r="I728" s="122"/>
      <c r="J728" s="122"/>
      <c r="K728" s="122"/>
      <c r="N728" s="176"/>
      <c r="P728" s="176"/>
    </row>
    <row r="729" spans="1:16" x14ac:dyDescent="0.2">
      <c r="A729" s="122"/>
      <c r="B729" s="122"/>
      <c r="C729" s="122"/>
      <c r="D729" s="122"/>
      <c r="E729" s="122"/>
      <c r="F729" s="122"/>
      <c r="G729" s="122"/>
      <c r="H729" s="122"/>
      <c r="I729" s="122"/>
      <c r="J729" s="122"/>
      <c r="K729" s="122"/>
      <c r="N729" s="176"/>
      <c r="P729" s="176"/>
    </row>
    <row r="730" spans="1:16" x14ac:dyDescent="0.2">
      <c r="A730" s="122"/>
      <c r="B730" s="122"/>
      <c r="C730" s="122"/>
      <c r="D730" s="122"/>
      <c r="E730" s="122"/>
      <c r="F730" s="122"/>
      <c r="G730" s="122"/>
      <c r="H730" s="122"/>
      <c r="I730" s="122"/>
      <c r="J730" s="122"/>
      <c r="K730" s="122"/>
      <c r="N730" s="176"/>
      <c r="P730" s="176"/>
    </row>
    <row r="731" spans="1:16" x14ac:dyDescent="0.2">
      <c r="A731" s="122"/>
      <c r="B731" s="122"/>
      <c r="C731" s="122"/>
      <c r="D731" s="122"/>
      <c r="E731" s="122"/>
      <c r="F731" s="122"/>
      <c r="G731" s="122"/>
      <c r="H731" s="122"/>
      <c r="I731" s="122"/>
      <c r="J731" s="122"/>
      <c r="K731" s="122"/>
      <c r="N731" s="176"/>
      <c r="P731" s="176"/>
    </row>
    <row r="732" spans="1:16" x14ac:dyDescent="0.2">
      <c r="A732" s="122"/>
      <c r="B732" s="122"/>
      <c r="C732" s="122"/>
      <c r="D732" s="122"/>
      <c r="E732" s="122"/>
      <c r="F732" s="122"/>
      <c r="G732" s="122"/>
      <c r="H732" s="122"/>
      <c r="I732" s="122"/>
      <c r="J732" s="122"/>
      <c r="K732" s="122"/>
      <c r="N732" s="176"/>
      <c r="P732" s="176"/>
    </row>
    <row r="733" spans="1:16" x14ac:dyDescent="0.2">
      <c r="A733" s="122"/>
      <c r="B733" s="122"/>
      <c r="C733" s="122"/>
      <c r="D733" s="122"/>
      <c r="E733" s="122"/>
      <c r="F733" s="122"/>
      <c r="G733" s="122"/>
      <c r="H733" s="122"/>
      <c r="I733" s="122"/>
      <c r="J733" s="122"/>
      <c r="K733" s="122"/>
      <c r="N733" s="176"/>
      <c r="P733" s="176"/>
    </row>
    <row r="734" spans="1:16" x14ac:dyDescent="0.2">
      <c r="A734" s="122"/>
      <c r="B734" s="122"/>
      <c r="C734" s="122"/>
      <c r="D734" s="122"/>
      <c r="E734" s="122"/>
      <c r="F734" s="122"/>
      <c r="G734" s="122"/>
      <c r="H734" s="122"/>
      <c r="I734" s="122"/>
      <c r="J734" s="122"/>
      <c r="K734" s="122"/>
      <c r="N734" s="176"/>
      <c r="P734" s="176"/>
    </row>
    <row r="735" spans="1:16" x14ac:dyDescent="0.2">
      <c r="A735" s="122"/>
      <c r="B735" s="122"/>
      <c r="C735" s="122"/>
      <c r="D735" s="122"/>
      <c r="E735" s="122"/>
      <c r="F735" s="122"/>
      <c r="G735" s="122"/>
      <c r="H735" s="122"/>
      <c r="I735" s="122"/>
      <c r="J735" s="122"/>
      <c r="K735" s="122"/>
      <c r="N735" s="176"/>
      <c r="P735" s="176"/>
    </row>
    <row r="736" spans="1:16" x14ac:dyDescent="0.2">
      <c r="A736" s="122"/>
      <c r="B736" s="122"/>
      <c r="C736" s="122"/>
      <c r="D736" s="122"/>
      <c r="E736" s="122"/>
      <c r="F736" s="122"/>
      <c r="G736" s="122"/>
      <c r="H736" s="122"/>
      <c r="I736" s="122"/>
      <c r="J736" s="122"/>
      <c r="K736" s="122"/>
      <c r="N736" s="176"/>
      <c r="P736" s="176"/>
    </row>
    <row r="737" spans="1:16" x14ac:dyDescent="0.2">
      <c r="A737" s="122"/>
      <c r="B737" s="122"/>
      <c r="C737" s="122"/>
      <c r="D737" s="122"/>
      <c r="E737" s="122"/>
      <c r="F737" s="122"/>
      <c r="G737" s="122"/>
      <c r="H737" s="122"/>
      <c r="I737" s="122"/>
      <c r="J737" s="122"/>
      <c r="K737" s="122"/>
      <c r="N737" s="176"/>
      <c r="P737" s="176"/>
    </row>
    <row r="738" spans="1:16" x14ac:dyDescent="0.2">
      <c r="A738" s="122"/>
      <c r="B738" s="122"/>
      <c r="C738" s="122"/>
      <c r="D738" s="122"/>
      <c r="E738" s="122"/>
      <c r="F738" s="122"/>
      <c r="G738" s="122"/>
      <c r="H738" s="122"/>
      <c r="I738" s="122"/>
      <c r="J738" s="122"/>
      <c r="K738" s="122"/>
      <c r="N738" s="176"/>
      <c r="P738" s="176"/>
    </row>
    <row r="739" spans="1:16" x14ac:dyDescent="0.2">
      <c r="A739" s="122"/>
      <c r="B739" s="122"/>
      <c r="C739" s="122"/>
      <c r="D739" s="122"/>
      <c r="E739" s="122"/>
      <c r="F739" s="122"/>
      <c r="G739" s="122"/>
      <c r="H739" s="122"/>
      <c r="I739" s="122"/>
      <c r="J739" s="122"/>
      <c r="K739" s="122"/>
      <c r="N739" s="176"/>
      <c r="P739" s="176"/>
    </row>
    <row r="740" spans="1:16" x14ac:dyDescent="0.2">
      <c r="A740" s="122"/>
      <c r="B740" s="122"/>
      <c r="C740" s="122"/>
      <c r="D740" s="122"/>
      <c r="E740" s="122"/>
      <c r="F740" s="122"/>
      <c r="G740" s="122"/>
      <c r="H740" s="122"/>
      <c r="I740" s="122"/>
      <c r="J740" s="122"/>
      <c r="K740" s="122"/>
      <c r="N740" s="176"/>
      <c r="P740" s="176"/>
    </row>
    <row r="741" spans="1:16" x14ac:dyDescent="0.2">
      <c r="A741" s="122"/>
      <c r="B741" s="122"/>
      <c r="C741" s="122"/>
      <c r="D741" s="122"/>
      <c r="E741" s="122"/>
      <c r="F741" s="122"/>
      <c r="G741" s="122"/>
      <c r="H741" s="122"/>
      <c r="I741" s="122"/>
      <c r="J741" s="122"/>
      <c r="K741" s="122"/>
      <c r="N741" s="176"/>
      <c r="P741" s="176"/>
    </row>
    <row r="742" spans="1:16" x14ac:dyDescent="0.2">
      <c r="A742" s="122"/>
      <c r="B742" s="122"/>
      <c r="C742" s="122"/>
      <c r="D742" s="122"/>
      <c r="E742" s="122"/>
      <c r="F742" s="122"/>
      <c r="G742" s="122"/>
      <c r="H742" s="122"/>
      <c r="I742" s="122"/>
      <c r="J742" s="122"/>
      <c r="K742" s="122"/>
      <c r="N742" s="176"/>
      <c r="P742" s="176"/>
    </row>
    <row r="743" spans="1:16" x14ac:dyDescent="0.2">
      <c r="A743" s="122"/>
      <c r="B743" s="122"/>
      <c r="C743" s="122"/>
      <c r="D743" s="122"/>
      <c r="E743" s="122"/>
      <c r="F743" s="122"/>
      <c r="G743" s="122"/>
      <c r="H743" s="122"/>
      <c r="I743" s="122"/>
      <c r="J743" s="122"/>
      <c r="K743" s="122"/>
      <c r="N743" s="176"/>
      <c r="P743" s="176"/>
    </row>
    <row r="744" spans="1:16" x14ac:dyDescent="0.2">
      <c r="A744" s="122"/>
      <c r="B744" s="122"/>
      <c r="C744" s="122"/>
      <c r="D744" s="122"/>
      <c r="E744" s="122"/>
      <c r="F744" s="122"/>
      <c r="G744" s="122"/>
      <c r="H744" s="122"/>
      <c r="I744" s="122"/>
      <c r="J744" s="122"/>
      <c r="K744" s="122"/>
      <c r="N744" s="176"/>
      <c r="P744" s="176"/>
    </row>
    <row r="745" spans="1:16" x14ac:dyDescent="0.2">
      <c r="A745" s="122"/>
      <c r="B745" s="122"/>
      <c r="C745" s="122"/>
      <c r="D745" s="122"/>
      <c r="E745" s="122"/>
      <c r="F745" s="122"/>
      <c r="G745" s="122"/>
      <c r="H745" s="122"/>
      <c r="I745" s="122"/>
      <c r="J745" s="122"/>
      <c r="K745" s="122"/>
      <c r="N745" s="176"/>
      <c r="P745" s="176"/>
    </row>
    <row r="746" spans="1:16" x14ac:dyDescent="0.2">
      <c r="A746" s="122"/>
      <c r="B746" s="122"/>
      <c r="C746" s="122"/>
      <c r="D746" s="122"/>
      <c r="E746" s="122"/>
      <c r="F746" s="122"/>
      <c r="G746" s="122"/>
      <c r="H746" s="122"/>
      <c r="I746" s="122"/>
      <c r="J746" s="122"/>
      <c r="K746" s="122"/>
      <c r="N746" s="176"/>
      <c r="P746" s="176"/>
    </row>
    <row r="747" spans="1:16" x14ac:dyDescent="0.2">
      <c r="A747" s="122"/>
      <c r="B747" s="122"/>
      <c r="C747" s="122"/>
      <c r="D747" s="122"/>
      <c r="E747" s="122"/>
      <c r="F747" s="122"/>
      <c r="G747" s="122"/>
      <c r="H747" s="122"/>
      <c r="I747" s="122"/>
      <c r="J747" s="122"/>
      <c r="K747" s="122"/>
      <c r="N747" s="176"/>
      <c r="P747" s="176"/>
    </row>
    <row r="748" spans="1:16" x14ac:dyDescent="0.2">
      <c r="A748" s="122"/>
      <c r="B748" s="122"/>
      <c r="C748" s="122"/>
      <c r="D748" s="122"/>
      <c r="E748" s="122"/>
      <c r="F748" s="122"/>
      <c r="G748" s="122"/>
      <c r="H748" s="122"/>
      <c r="I748" s="122"/>
      <c r="J748" s="122"/>
      <c r="K748" s="122"/>
      <c r="N748" s="176"/>
      <c r="P748" s="176"/>
    </row>
    <row r="749" spans="1:16" x14ac:dyDescent="0.2">
      <c r="A749" s="122"/>
      <c r="B749" s="122"/>
      <c r="C749" s="122"/>
      <c r="D749" s="122"/>
      <c r="E749" s="122"/>
      <c r="F749" s="122"/>
      <c r="G749" s="122"/>
      <c r="H749" s="122"/>
      <c r="I749" s="122"/>
      <c r="J749" s="122"/>
      <c r="K749" s="122"/>
      <c r="N749" s="176"/>
      <c r="P749" s="176"/>
    </row>
    <row r="750" spans="1:16" x14ac:dyDescent="0.2">
      <c r="A750" s="122"/>
      <c r="B750" s="122"/>
      <c r="C750" s="122"/>
      <c r="D750" s="122"/>
      <c r="E750" s="122"/>
      <c r="F750" s="122"/>
      <c r="G750" s="122"/>
      <c r="H750" s="122"/>
      <c r="I750" s="122"/>
      <c r="J750" s="122"/>
      <c r="K750" s="122"/>
      <c r="N750" s="176"/>
      <c r="P750" s="176"/>
    </row>
    <row r="751" spans="1:16" x14ac:dyDescent="0.2">
      <c r="A751" s="122"/>
      <c r="B751" s="122"/>
      <c r="C751" s="122"/>
      <c r="D751" s="122"/>
      <c r="E751" s="122"/>
      <c r="F751" s="122"/>
      <c r="G751" s="122"/>
      <c r="H751" s="122"/>
      <c r="I751" s="122"/>
      <c r="J751" s="122"/>
      <c r="K751" s="122"/>
      <c r="N751" s="176"/>
      <c r="P751" s="176"/>
    </row>
    <row r="752" spans="1:16" x14ac:dyDescent="0.2">
      <c r="A752" s="122"/>
      <c r="B752" s="122"/>
      <c r="C752" s="122"/>
      <c r="D752" s="122"/>
      <c r="E752" s="122"/>
      <c r="F752" s="122"/>
      <c r="G752" s="122"/>
      <c r="H752" s="122"/>
      <c r="I752" s="122"/>
      <c r="J752" s="122"/>
      <c r="K752" s="122"/>
      <c r="N752" s="176"/>
      <c r="P752" s="176"/>
    </row>
    <row r="753" spans="1:16" x14ac:dyDescent="0.2">
      <c r="A753" s="122"/>
      <c r="B753" s="122"/>
      <c r="C753" s="122"/>
      <c r="D753" s="122"/>
      <c r="E753" s="122"/>
      <c r="F753" s="122"/>
      <c r="G753" s="122"/>
      <c r="H753" s="122"/>
      <c r="I753" s="122"/>
      <c r="J753" s="122"/>
      <c r="K753" s="122"/>
      <c r="N753" s="176"/>
      <c r="P753" s="176"/>
    </row>
    <row r="754" spans="1:16" x14ac:dyDescent="0.2">
      <c r="A754" s="122"/>
      <c r="B754" s="122"/>
      <c r="C754" s="122"/>
      <c r="D754" s="122"/>
      <c r="E754" s="122"/>
      <c r="F754" s="122"/>
      <c r="G754" s="122"/>
      <c r="H754" s="122"/>
      <c r="I754" s="122"/>
      <c r="J754" s="122"/>
      <c r="K754" s="122"/>
      <c r="N754" s="176"/>
      <c r="P754" s="176"/>
    </row>
    <row r="755" spans="1:16" x14ac:dyDescent="0.2">
      <c r="A755" s="122"/>
      <c r="B755" s="122"/>
      <c r="C755" s="122"/>
      <c r="D755" s="122"/>
      <c r="E755" s="122"/>
      <c r="F755" s="122"/>
      <c r="G755" s="122"/>
      <c r="H755" s="122"/>
      <c r="I755" s="122"/>
      <c r="J755" s="122"/>
      <c r="K755" s="122"/>
      <c r="N755" s="176"/>
      <c r="P755" s="176"/>
    </row>
    <row r="756" spans="1:16" x14ac:dyDescent="0.2">
      <c r="A756" s="122"/>
      <c r="B756" s="122"/>
      <c r="C756" s="122"/>
      <c r="D756" s="122"/>
      <c r="E756" s="122"/>
      <c r="F756" s="122"/>
      <c r="G756" s="122"/>
      <c r="H756" s="122"/>
      <c r="I756" s="122"/>
      <c r="J756" s="122"/>
      <c r="K756" s="122"/>
      <c r="N756" s="176"/>
      <c r="P756" s="176"/>
    </row>
    <row r="757" spans="1:16" x14ac:dyDescent="0.2">
      <c r="A757" s="122"/>
      <c r="B757" s="122"/>
      <c r="C757" s="122"/>
      <c r="D757" s="122"/>
      <c r="E757" s="122"/>
      <c r="F757" s="122"/>
      <c r="G757" s="122"/>
      <c r="H757" s="122"/>
      <c r="I757" s="122"/>
      <c r="J757" s="122"/>
      <c r="K757" s="122"/>
      <c r="N757" s="176"/>
      <c r="P757" s="176"/>
    </row>
    <row r="758" spans="1:16" x14ac:dyDescent="0.2">
      <c r="A758" s="122"/>
      <c r="B758" s="122"/>
      <c r="C758" s="122"/>
      <c r="D758" s="122"/>
      <c r="E758" s="122"/>
      <c r="F758" s="122"/>
      <c r="G758" s="122"/>
      <c r="H758" s="122"/>
      <c r="I758" s="122"/>
      <c r="J758" s="122"/>
      <c r="K758" s="122"/>
      <c r="N758" s="176"/>
      <c r="P758" s="176"/>
    </row>
    <row r="759" spans="1:16" x14ac:dyDescent="0.2">
      <c r="A759" s="122"/>
      <c r="B759" s="122"/>
      <c r="C759" s="122"/>
      <c r="D759" s="122"/>
      <c r="E759" s="122"/>
      <c r="F759" s="122"/>
      <c r="G759" s="122"/>
      <c r="H759" s="122"/>
      <c r="I759" s="122"/>
      <c r="J759" s="122"/>
      <c r="K759" s="122"/>
      <c r="N759" s="176"/>
      <c r="P759" s="176"/>
    </row>
    <row r="760" spans="1:16" x14ac:dyDescent="0.2">
      <c r="A760" s="122"/>
      <c r="B760" s="122"/>
      <c r="C760" s="122"/>
      <c r="D760" s="122"/>
      <c r="E760" s="122"/>
      <c r="F760" s="122"/>
      <c r="G760" s="122"/>
      <c r="H760" s="122"/>
      <c r="I760" s="122"/>
      <c r="J760" s="122"/>
      <c r="K760" s="122"/>
      <c r="N760" s="176"/>
      <c r="P760" s="176"/>
    </row>
    <row r="761" spans="1:16" x14ac:dyDescent="0.2">
      <c r="A761" s="122"/>
      <c r="B761" s="122"/>
      <c r="C761" s="122"/>
      <c r="D761" s="122"/>
      <c r="E761" s="122"/>
      <c r="F761" s="122"/>
      <c r="G761" s="122"/>
      <c r="H761" s="122"/>
      <c r="I761" s="122"/>
      <c r="J761" s="122"/>
      <c r="K761" s="122"/>
      <c r="N761" s="176"/>
      <c r="P761" s="176"/>
    </row>
    <row r="762" spans="1:16" x14ac:dyDescent="0.2">
      <c r="A762" s="122"/>
      <c r="B762" s="122"/>
      <c r="C762" s="122"/>
      <c r="D762" s="122"/>
      <c r="E762" s="122"/>
      <c r="F762" s="122"/>
      <c r="G762" s="122"/>
      <c r="H762" s="122"/>
      <c r="I762" s="122"/>
      <c r="J762" s="122"/>
      <c r="K762" s="122"/>
      <c r="N762" s="176"/>
      <c r="P762" s="176"/>
    </row>
    <row r="763" spans="1:16" x14ac:dyDescent="0.2">
      <c r="A763" s="122"/>
      <c r="B763" s="122"/>
      <c r="C763" s="122"/>
      <c r="D763" s="122"/>
      <c r="E763" s="122"/>
      <c r="F763" s="122"/>
      <c r="G763" s="122"/>
      <c r="H763" s="122"/>
      <c r="I763" s="122"/>
      <c r="J763" s="122"/>
      <c r="K763" s="122"/>
      <c r="N763" s="176"/>
      <c r="P763" s="176"/>
    </row>
    <row r="764" spans="1:16" x14ac:dyDescent="0.2">
      <c r="A764" s="122"/>
      <c r="B764" s="122"/>
      <c r="C764" s="122"/>
      <c r="D764" s="122"/>
      <c r="E764" s="122"/>
      <c r="F764" s="122"/>
      <c r="G764" s="122"/>
      <c r="H764" s="122"/>
      <c r="I764" s="122"/>
      <c r="J764" s="122"/>
      <c r="K764" s="122"/>
      <c r="N764" s="176"/>
      <c r="P764" s="176"/>
    </row>
    <row r="765" spans="1:16" x14ac:dyDescent="0.2">
      <c r="A765" s="122"/>
      <c r="B765" s="122"/>
      <c r="C765" s="122"/>
      <c r="D765" s="122"/>
      <c r="E765" s="122"/>
      <c r="F765" s="122"/>
      <c r="G765" s="122"/>
      <c r="H765" s="122"/>
      <c r="I765" s="122"/>
      <c r="J765" s="122"/>
      <c r="K765" s="122"/>
      <c r="N765" s="176"/>
      <c r="P765" s="176"/>
    </row>
    <row r="766" spans="1:16" x14ac:dyDescent="0.2">
      <c r="A766" s="122"/>
      <c r="B766" s="122"/>
      <c r="C766" s="122"/>
      <c r="D766" s="122"/>
      <c r="E766" s="122"/>
      <c r="F766" s="122"/>
      <c r="G766" s="122"/>
      <c r="H766" s="122"/>
      <c r="I766" s="122"/>
      <c r="J766" s="122"/>
      <c r="K766" s="122"/>
      <c r="N766" s="176"/>
      <c r="P766" s="176"/>
    </row>
    <row r="767" spans="1:16" x14ac:dyDescent="0.2">
      <c r="A767" s="122"/>
      <c r="B767" s="122"/>
      <c r="C767" s="122"/>
      <c r="D767" s="122"/>
      <c r="E767" s="122"/>
      <c r="F767" s="122"/>
      <c r="G767" s="122"/>
      <c r="H767" s="122"/>
      <c r="I767" s="122"/>
      <c r="J767" s="122"/>
      <c r="K767" s="122"/>
      <c r="N767" s="176"/>
      <c r="P767" s="176"/>
    </row>
    <row r="768" spans="1:16" x14ac:dyDescent="0.2">
      <c r="A768" s="122"/>
      <c r="B768" s="122"/>
      <c r="C768" s="122"/>
      <c r="D768" s="122"/>
      <c r="E768" s="122"/>
      <c r="F768" s="122"/>
      <c r="G768" s="122"/>
      <c r="H768" s="122"/>
      <c r="I768" s="122"/>
      <c r="J768" s="122"/>
      <c r="K768" s="122"/>
      <c r="N768" s="176"/>
      <c r="P768" s="176"/>
    </row>
    <row r="769" spans="1:16" x14ac:dyDescent="0.2">
      <c r="A769" s="122"/>
      <c r="B769" s="122"/>
      <c r="C769" s="122"/>
      <c r="D769" s="122"/>
      <c r="E769" s="122"/>
      <c r="F769" s="122"/>
      <c r="G769" s="122"/>
      <c r="H769" s="122"/>
      <c r="I769" s="122"/>
      <c r="J769" s="122"/>
      <c r="K769" s="122"/>
      <c r="N769" s="176"/>
      <c r="P769" s="176"/>
    </row>
    <row r="770" spans="1:16" x14ac:dyDescent="0.2">
      <c r="A770" s="122"/>
      <c r="B770" s="122"/>
      <c r="C770" s="122"/>
      <c r="D770" s="122"/>
      <c r="E770" s="122"/>
      <c r="F770" s="122"/>
      <c r="G770" s="122"/>
      <c r="H770" s="122"/>
      <c r="I770" s="122"/>
      <c r="J770" s="122"/>
      <c r="K770" s="122"/>
      <c r="N770" s="176"/>
      <c r="P770" s="176"/>
    </row>
    <row r="771" spans="1:16" x14ac:dyDescent="0.2">
      <c r="A771" s="122"/>
      <c r="B771" s="122"/>
      <c r="C771" s="122"/>
      <c r="D771" s="122"/>
      <c r="E771" s="122"/>
      <c r="F771" s="122"/>
      <c r="G771" s="122"/>
      <c r="H771" s="122"/>
      <c r="I771" s="122"/>
      <c r="J771" s="122"/>
      <c r="K771" s="122"/>
      <c r="N771" s="176"/>
      <c r="P771" s="176"/>
    </row>
    <row r="772" spans="1:16" x14ac:dyDescent="0.2">
      <c r="A772" s="122"/>
      <c r="B772" s="122"/>
      <c r="C772" s="122"/>
      <c r="D772" s="122"/>
      <c r="E772" s="122"/>
      <c r="F772" s="122"/>
      <c r="G772" s="122"/>
      <c r="H772" s="122"/>
      <c r="I772" s="122"/>
      <c r="J772" s="122"/>
      <c r="K772" s="122"/>
      <c r="N772" s="176"/>
      <c r="P772" s="176"/>
    </row>
    <row r="773" spans="1:16" x14ac:dyDescent="0.2">
      <c r="A773" s="122"/>
      <c r="B773" s="122"/>
      <c r="C773" s="122"/>
      <c r="D773" s="122"/>
      <c r="E773" s="122"/>
      <c r="F773" s="122"/>
      <c r="G773" s="122"/>
      <c r="H773" s="122"/>
      <c r="I773" s="122"/>
      <c r="J773" s="122"/>
      <c r="K773" s="122"/>
      <c r="N773" s="176"/>
      <c r="P773" s="176"/>
    </row>
    <row r="774" spans="1:16" x14ac:dyDescent="0.2">
      <c r="A774" s="122"/>
      <c r="B774" s="122"/>
      <c r="C774" s="122"/>
      <c r="D774" s="122"/>
      <c r="E774" s="122"/>
      <c r="F774" s="122"/>
      <c r="G774" s="122"/>
      <c r="H774" s="122"/>
      <c r="I774" s="122"/>
      <c r="J774" s="122"/>
      <c r="K774" s="122"/>
      <c r="N774" s="176"/>
      <c r="P774" s="176"/>
    </row>
    <row r="775" spans="1:16" x14ac:dyDescent="0.2">
      <c r="A775" s="122"/>
      <c r="B775" s="122"/>
      <c r="C775" s="122"/>
      <c r="D775" s="122"/>
      <c r="E775" s="122"/>
      <c r="F775" s="122"/>
      <c r="G775" s="122"/>
      <c r="H775" s="122"/>
      <c r="I775" s="122"/>
      <c r="J775" s="122"/>
      <c r="K775" s="122"/>
      <c r="N775" s="176"/>
      <c r="P775" s="176"/>
    </row>
    <row r="776" spans="1:16" x14ac:dyDescent="0.2">
      <c r="A776" s="122"/>
      <c r="B776" s="122"/>
      <c r="C776" s="122"/>
      <c r="D776" s="122"/>
      <c r="E776" s="122"/>
      <c r="F776" s="122"/>
      <c r="G776" s="122"/>
      <c r="H776" s="122"/>
      <c r="I776" s="122"/>
      <c r="J776" s="122"/>
      <c r="K776" s="122"/>
      <c r="N776" s="176"/>
      <c r="P776" s="176"/>
    </row>
    <row r="777" spans="1:16" x14ac:dyDescent="0.2">
      <c r="A777" s="122"/>
      <c r="B777" s="122"/>
      <c r="C777" s="122"/>
      <c r="D777" s="122"/>
      <c r="E777" s="122"/>
      <c r="F777" s="122"/>
      <c r="G777" s="122"/>
      <c r="H777" s="122"/>
      <c r="I777" s="122"/>
      <c r="J777" s="122"/>
      <c r="K777" s="122"/>
      <c r="N777" s="176"/>
      <c r="P777" s="176"/>
    </row>
    <row r="778" spans="1:16" x14ac:dyDescent="0.2">
      <c r="A778" s="122"/>
      <c r="B778" s="122"/>
      <c r="C778" s="122"/>
      <c r="D778" s="122"/>
      <c r="E778" s="122"/>
      <c r="F778" s="122"/>
      <c r="G778" s="122"/>
      <c r="H778" s="122"/>
      <c r="I778" s="122"/>
      <c r="J778" s="122"/>
      <c r="K778" s="122"/>
      <c r="N778" s="176"/>
      <c r="P778" s="176"/>
    </row>
    <row r="779" spans="1:16" x14ac:dyDescent="0.2">
      <c r="A779" s="122"/>
      <c r="B779" s="122"/>
      <c r="C779" s="122"/>
      <c r="D779" s="122"/>
      <c r="E779" s="122"/>
      <c r="F779" s="122"/>
      <c r="G779" s="122"/>
      <c r="H779" s="122"/>
      <c r="I779" s="122"/>
      <c r="J779" s="122"/>
      <c r="K779" s="122"/>
      <c r="N779" s="176"/>
      <c r="P779" s="176"/>
    </row>
    <row r="780" spans="1:16" x14ac:dyDescent="0.2">
      <c r="A780" s="122"/>
      <c r="B780" s="122"/>
      <c r="C780" s="122"/>
      <c r="D780" s="122"/>
      <c r="E780" s="122"/>
      <c r="F780" s="122"/>
      <c r="G780" s="122"/>
      <c r="H780" s="122"/>
      <c r="I780" s="122"/>
      <c r="J780" s="122"/>
      <c r="K780" s="122"/>
      <c r="N780" s="176"/>
      <c r="P780" s="176"/>
    </row>
    <row r="781" spans="1:16" x14ac:dyDescent="0.2">
      <c r="A781" s="122"/>
      <c r="B781" s="122"/>
      <c r="C781" s="122"/>
      <c r="D781" s="122"/>
      <c r="E781" s="122"/>
      <c r="F781" s="122"/>
      <c r="G781" s="122"/>
      <c r="H781" s="122"/>
      <c r="I781" s="122"/>
      <c r="J781" s="122"/>
      <c r="K781" s="122"/>
      <c r="N781" s="176"/>
      <c r="P781" s="176"/>
    </row>
    <row r="782" spans="1:16" x14ac:dyDescent="0.2">
      <c r="A782" s="122"/>
      <c r="B782" s="122"/>
      <c r="C782" s="122"/>
      <c r="D782" s="122"/>
      <c r="E782" s="122"/>
      <c r="F782" s="122"/>
      <c r="G782" s="122"/>
      <c r="H782" s="122"/>
      <c r="I782" s="122"/>
      <c r="J782" s="122"/>
      <c r="K782" s="122"/>
      <c r="N782" s="176"/>
      <c r="P782" s="176"/>
    </row>
    <row r="783" spans="1:16" x14ac:dyDescent="0.2">
      <c r="A783" s="122"/>
      <c r="B783" s="122"/>
      <c r="C783" s="122"/>
      <c r="D783" s="122"/>
      <c r="E783" s="122"/>
      <c r="F783" s="122"/>
      <c r="G783" s="122"/>
      <c r="H783" s="122"/>
      <c r="I783" s="122"/>
      <c r="J783" s="122"/>
      <c r="K783" s="122"/>
      <c r="N783" s="176"/>
      <c r="P783" s="176"/>
    </row>
    <row r="784" spans="1:16" x14ac:dyDescent="0.2">
      <c r="A784" s="122"/>
      <c r="B784" s="122"/>
      <c r="C784" s="122"/>
      <c r="D784" s="122"/>
      <c r="E784" s="122"/>
      <c r="F784" s="122"/>
      <c r="G784" s="122"/>
      <c r="H784" s="122"/>
      <c r="I784" s="122"/>
      <c r="J784" s="122"/>
      <c r="K784" s="122"/>
      <c r="N784" s="176"/>
      <c r="P784" s="176"/>
    </row>
    <row r="785" spans="1:16" x14ac:dyDescent="0.2">
      <c r="A785" s="122"/>
      <c r="B785" s="122"/>
      <c r="C785" s="122"/>
      <c r="D785" s="122"/>
      <c r="E785" s="122"/>
      <c r="F785" s="122"/>
      <c r="G785" s="122"/>
      <c r="H785" s="122"/>
      <c r="I785" s="122"/>
      <c r="J785" s="122"/>
      <c r="K785" s="122"/>
      <c r="N785" s="176"/>
      <c r="P785" s="176"/>
    </row>
    <row r="786" spans="1:16" x14ac:dyDescent="0.2">
      <c r="A786" s="122"/>
      <c r="B786" s="122"/>
      <c r="C786" s="122"/>
      <c r="D786" s="122"/>
      <c r="E786" s="122"/>
      <c r="F786" s="122"/>
      <c r="G786" s="122"/>
      <c r="H786" s="122"/>
      <c r="I786" s="122"/>
      <c r="J786" s="122"/>
      <c r="K786" s="122"/>
      <c r="N786" s="176"/>
      <c r="P786" s="176"/>
    </row>
    <row r="787" spans="1:16" x14ac:dyDescent="0.2">
      <c r="A787" s="122"/>
      <c r="B787" s="122"/>
      <c r="C787" s="122"/>
      <c r="D787" s="122"/>
      <c r="E787" s="122"/>
      <c r="F787" s="122"/>
      <c r="G787" s="122"/>
      <c r="H787" s="122"/>
      <c r="I787" s="122"/>
      <c r="J787" s="122"/>
      <c r="K787" s="122"/>
      <c r="N787" s="176"/>
      <c r="P787" s="176"/>
    </row>
    <row r="788" spans="1:16" x14ac:dyDescent="0.2">
      <c r="A788" s="122"/>
      <c r="B788" s="122"/>
      <c r="C788" s="122"/>
      <c r="D788" s="122"/>
      <c r="E788" s="122"/>
      <c r="F788" s="122"/>
      <c r="G788" s="122"/>
      <c r="H788" s="122"/>
      <c r="I788" s="122"/>
      <c r="J788" s="122"/>
      <c r="K788" s="122"/>
      <c r="N788" s="176"/>
      <c r="P788" s="176"/>
    </row>
    <row r="789" spans="1:16" x14ac:dyDescent="0.2">
      <c r="A789" s="122"/>
      <c r="B789" s="122"/>
      <c r="C789" s="122"/>
      <c r="D789" s="122"/>
      <c r="E789" s="122"/>
      <c r="F789" s="122"/>
      <c r="G789" s="122"/>
      <c r="H789" s="122"/>
      <c r="I789" s="122"/>
      <c r="J789" s="122"/>
      <c r="K789" s="122"/>
      <c r="N789" s="176"/>
      <c r="P789" s="176"/>
    </row>
    <row r="790" spans="1:16" x14ac:dyDescent="0.2">
      <c r="A790" s="122"/>
      <c r="B790" s="122"/>
      <c r="C790" s="122"/>
      <c r="D790" s="122"/>
      <c r="E790" s="122"/>
      <c r="F790" s="122"/>
      <c r="G790" s="122"/>
      <c r="H790" s="122"/>
      <c r="I790" s="122"/>
      <c r="J790" s="122"/>
      <c r="K790" s="122"/>
      <c r="N790" s="176"/>
      <c r="P790" s="176"/>
    </row>
    <row r="791" spans="1:16" x14ac:dyDescent="0.2">
      <c r="A791" s="122"/>
      <c r="B791" s="122"/>
      <c r="C791" s="122"/>
      <c r="D791" s="122"/>
      <c r="E791" s="122"/>
      <c r="F791" s="122"/>
      <c r="G791" s="122"/>
      <c r="H791" s="122"/>
      <c r="I791" s="122"/>
      <c r="J791" s="122"/>
      <c r="K791" s="122"/>
      <c r="N791" s="176"/>
      <c r="P791" s="176"/>
    </row>
    <row r="792" spans="1:16" x14ac:dyDescent="0.2">
      <c r="A792" s="122"/>
      <c r="B792" s="122"/>
      <c r="C792" s="122"/>
      <c r="D792" s="122"/>
      <c r="E792" s="122"/>
      <c r="F792" s="122"/>
      <c r="G792" s="122"/>
      <c r="H792" s="122"/>
      <c r="I792" s="122"/>
      <c r="J792" s="122"/>
      <c r="K792" s="122"/>
      <c r="N792" s="176"/>
      <c r="P792" s="176"/>
    </row>
    <row r="793" spans="1:16" x14ac:dyDescent="0.2">
      <c r="A793" s="122"/>
      <c r="B793" s="122"/>
      <c r="C793" s="122"/>
      <c r="D793" s="122"/>
      <c r="E793" s="122"/>
      <c r="F793" s="122"/>
      <c r="G793" s="122"/>
      <c r="H793" s="122"/>
      <c r="I793" s="122"/>
      <c r="J793" s="122"/>
      <c r="K793" s="122"/>
      <c r="N793" s="176"/>
      <c r="P793" s="176"/>
    </row>
    <row r="794" spans="1:16" x14ac:dyDescent="0.2">
      <c r="A794" s="122"/>
      <c r="B794" s="122"/>
      <c r="C794" s="122"/>
      <c r="D794" s="122"/>
      <c r="E794" s="122"/>
      <c r="F794" s="122"/>
      <c r="G794" s="122"/>
      <c r="H794" s="122"/>
      <c r="I794" s="122"/>
      <c r="J794" s="122"/>
      <c r="K794" s="122"/>
      <c r="N794" s="176"/>
      <c r="P794" s="176"/>
    </row>
    <row r="795" spans="1:16" x14ac:dyDescent="0.2">
      <c r="A795" s="122"/>
      <c r="B795" s="122"/>
      <c r="C795" s="122"/>
      <c r="D795" s="122"/>
      <c r="E795" s="122"/>
      <c r="F795" s="122"/>
      <c r="G795" s="122"/>
      <c r="H795" s="122"/>
      <c r="I795" s="122"/>
      <c r="J795" s="122"/>
      <c r="K795" s="122"/>
      <c r="N795" s="176"/>
      <c r="P795" s="176"/>
    </row>
    <row r="796" spans="1:16" x14ac:dyDescent="0.2">
      <c r="A796" s="122"/>
      <c r="B796" s="122"/>
      <c r="C796" s="122"/>
      <c r="D796" s="122"/>
      <c r="E796" s="122"/>
      <c r="F796" s="122"/>
      <c r="G796" s="122"/>
      <c r="H796" s="122"/>
      <c r="I796" s="122"/>
      <c r="J796" s="122"/>
      <c r="K796" s="122"/>
      <c r="N796" s="176"/>
      <c r="P796" s="176"/>
    </row>
    <row r="797" spans="1:16" x14ac:dyDescent="0.2">
      <c r="A797" s="122"/>
      <c r="B797" s="122"/>
      <c r="C797" s="122"/>
      <c r="D797" s="122"/>
      <c r="E797" s="122"/>
      <c r="F797" s="122"/>
      <c r="G797" s="122"/>
      <c r="H797" s="122"/>
      <c r="I797" s="122"/>
      <c r="J797" s="122"/>
      <c r="K797" s="122"/>
      <c r="N797" s="176"/>
      <c r="P797" s="176"/>
    </row>
    <row r="798" spans="1:16" x14ac:dyDescent="0.2">
      <c r="A798" s="122"/>
      <c r="B798" s="122"/>
      <c r="C798" s="122"/>
      <c r="D798" s="122"/>
      <c r="E798" s="122"/>
      <c r="F798" s="122"/>
      <c r="G798" s="122"/>
      <c r="H798" s="122"/>
      <c r="I798" s="122"/>
      <c r="J798" s="122"/>
      <c r="K798" s="122"/>
      <c r="N798" s="176"/>
      <c r="P798" s="176"/>
    </row>
    <row r="799" spans="1:16" x14ac:dyDescent="0.2">
      <c r="A799" s="122"/>
      <c r="B799" s="122"/>
      <c r="C799" s="122"/>
      <c r="D799" s="122"/>
      <c r="E799" s="122"/>
      <c r="F799" s="122"/>
      <c r="G799" s="122"/>
      <c r="H799" s="122"/>
      <c r="I799" s="122"/>
      <c r="J799" s="122"/>
      <c r="K799" s="122"/>
      <c r="N799" s="176"/>
      <c r="P799" s="176"/>
    </row>
    <row r="800" spans="1:16" x14ac:dyDescent="0.2">
      <c r="A800" s="122"/>
      <c r="B800" s="122"/>
      <c r="C800" s="122"/>
      <c r="D800" s="122"/>
      <c r="E800" s="122"/>
      <c r="F800" s="122"/>
      <c r="G800" s="122"/>
      <c r="H800" s="122"/>
      <c r="I800" s="122"/>
      <c r="J800" s="122"/>
      <c r="K800" s="122"/>
      <c r="N800" s="176"/>
      <c r="P800" s="176"/>
    </row>
    <row r="801" spans="1:16" x14ac:dyDescent="0.2">
      <c r="A801" s="122"/>
      <c r="B801" s="122"/>
      <c r="C801" s="122"/>
      <c r="D801" s="122"/>
      <c r="E801" s="122"/>
      <c r="F801" s="122"/>
      <c r="G801" s="122"/>
      <c r="H801" s="122"/>
      <c r="I801" s="122"/>
      <c r="J801" s="122"/>
      <c r="K801" s="122"/>
      <c r="N801" s="176"/>
      <c r="P801" s="176"/>
    </row>
    <row r="802" spans="1:16" x14ac:dyDescent="0.2">
      <c r="A802" s="122"/>
      <c r="B802" s="122"/>
      <c r="C802" s="122"/>
      <c r="D802" s="122"/>
      <c r="E802" s="122"/>
      <c r="F802" s="122"/>
      <c r="G802" s="122"/>
      <c r="H802" s="122"/>
      <c r="I802" s="122"/>
      <c r="J802" s="122"/>
      <c r="K802" s="122"/>
      <c r="N802" s="176"/>
      <c r="P802" s="176"/>
    </row>
    <row r="803" spans="1:16" x14ac:dyDescent="0.2">
      <c r="A803" s="122"/>
      <c r="B803" s="122"/>
      <c r="C803" s="122"/>
      <c r="D803" s="122"/>
      <c r="E803" s="122"/>
      <c r="F803" s="122"/>
      <c r="G803" s="122"/>
      <c r="H803" s="122"/>
      <c r="I803" s="122"/>
      <c r="J803" s="122"/>
      <c r="K803" s="122"/>
      <c r="N803" s="176"/>
      <c r="P803" s="176"/>
    </row>
    <row r="804" spans="1:16" x14ac:dyDescent="0.2">
      <c r="A804" s="122"/>
      <c r="B804" s="122"/>
      <c r="C804" s="122"/>
      <c r="D804" s="122"/>
      <c r="E804" s="122"/>
      <c r="F804" s="122"/>
      <c r="G804" s="122"/>
      <c r="H804" s="122"/>
      <c r="I804" s="122"/>
      <c r="J804" s="122"/>
      <c r="K804" s="122"/>
      <c r="N804" s="176"/>
      <c r="P804" s="176"/>
    </row>
    <row r="805" spans="1:16" x14ac:dyDescent="0.2">
      <c r="A805" s="122"/>
      <c r="B805" s="122"/>
      <c r="C805" s="122"/>
      <c r="D805" s="122"/>
      <c r="E805" s="122"/>
      <c r="F805" s="122"/>
      <c r="G805" s="122"/>
      <c r="H805" s="122"/>
      <c r="I805" s="122"/>
      <c r="J805" s="122"/>
      <c r="K805" s="122"/>
      <c r="N805" s="176"/>
      <c r="P805" s="176"/>
    </row>
    <row r="806" spans="1:16" x14ac:dyDescent="0.2">
      <c r="A806" s="122"/>
      <c r="B806" s="122"/>
      <c r="C806" s="122"/>
      <c r="D806" s="122"/>
      <c r="E806" s="122"/>
      <c r="F806" s="122"/>
      <c r="G806" s="122"/>
      <c r="H806" s="122"/>
      <c r="I806" s="122"/>
      <c r="J806" s="122"/>
      <c r="K806" s="122"/>
      <c r="N806" s="176"/>
      <c r="P806" s="176"/>
    </row>
    <row r="807" spans="1:16" x14ac:dyDescent="0.2">
      <c r="A807" s="122"/>
      <c r="B807" s="122"/>
      <c r="C807" s="122"/>
      <c r="D807" s="122"/>
      <c r="E807" s="122"/>
      <c r="F807" s="122"/>
      <c r="G807" s="122"/>
      <c r="H807" s="122"/>
      <c r="I807" s="122"/>
      <c r="J807" s="122"/>
      <c r="K807" s="122"/>
      <c r="N807" s="176"/>
      <c r="P807" s="176"/>
    </row>
    <row r="808" spans="1:16" x14ac:dyDescent="0.2">
      <c r="A808" s="122"/>
      <c r="B808" s="122"/>
      <c r="C808" s="122"/>
      <c r="D808" s="122"/>
      <c r="E808" s="122"/>
      <c r="F808" s="122"/>
      <c r="G808" s="122"/>
      <c r="H808" s="122"/>
      <c r="I808" s="122"/>
      <c r="J808" s="122"/>
      <c r="K808" s="122"/>
      <c r="N808" s="176"/>
      <c r="P808" s="176"/>
    </row>
    <row r="809" spans="1:16" x14ac:dyDescent="0.2">
      <c r="A809" s="122"/>
      <c r="B809" s="122"/>
      <c r="C809" s="122"/>
      <c r="D809" s="122"/>
      <c r="E809" s="122"/>
      <c r="F809" s="122"/>
      <c r="G809" s="122"/>
      <c r="H809" s="122"/>
      <c r="I809" s="122"/>
      <c r="J809" s="122"/>
      <c r="K809" s="122"/>
      <c r="N809" s="176"/>
      <c r="P809" s="176"/>
    </row>
    <row r="810" spans="1:16" x14ac:dyDescent="0.2">
      <c r="A810" s="122"/>
      <c r="B810" s="122"/>
      <c r="C810" s="122"/>
      <c r="D810" s="122"/>
      <c r="E810" s="122"/>
      <c r="F810" s="122"/>
      <c r="G810" s="122"/>
      <c r="H810" s="122"/>
      <c r="I810" s="122"/>
      <c r="J810" s="122"/>
      <c r="K810" s="122"/>
      <c r="N810" s="176"/>
      <c r="P810" s="176"/>
    </row>
    <row r="811" spans="1:16" x14ac:dyDescent="0.2">
      <c r="A811" s="122"/>
      <c r="B811" s="122"/>
      <c r="C811" s="122"/>
      <c r="D811" s="122"/>
      <c r="E811" s="122"/>
      <c r="F811" s="122"/>
      <c r="G811" s="122"/>
      <c r="H811" s="122"/>
      <c r="I811" s="122"/>
      <c r="J811" s="122"/>
      <c r="K811" s="122"/>
      <c r="N811" s="176"/>
      <c r="P811" s="176"/>
    </row>
    <row r="812" spans="1:16" x14ac:dyDescent="0.2">
      <c r="A812" s="122"/>
      <c r="B812" s="122"/>
      <c r="C812" s="122"/>
      <c r="D812" s="122"/>
      <c r="E812" s="122"/>
      <c r="F812" s="122"/>
      <c r="G812" s="122"/>
      <c r="H812" s="122"/>
      <c r="I812" s="122"/>
      <c r="J812" s="122"/>
      <c r="K812" s="122"/>
      <c r="N812" s="176"/>
      <c r="P812" s="176"/>
    </row>
    <row r="813" spans="1:16" x14ac:dyDescent="0.2">
      <c r="A813" s="122"/>
      <c r="B813" s="122"/>
      <c r="C813" s="122"/>
      <c r="D813" s="122"/>
      <c r="E813" s="122"/>
      <c r="F813" s="122"/>
      <c r="G813" s="122"/>
      <c r="H813" s="122"/>
      <c r="I813" s="122"/>
      <c r="J813" s="122"/>
      <c r="K813" s="122"/>
      <c r="N813" s="176"/>
      <c r="P813" s="176"/>
    </row>
    <row r="814" spans="1:16" x14ac:dyDescent="0.2">
      <c r="A814" s="122"/>
      <c r="B814" s="122"/>
      <c r="C814" s="122"/>
      <c r="D814" s="122"/>
      <c r="E814" s="122"/>
      <c r="F814" s="122"/>
      <c r="G814" s="122"/>
      <c r="H814" s="122"/>
      <c r="I814" s="122"/>
      <c r="J814" s="122"/>
      <c r="K814" s="122"/>
      <c r="N814" s="176"/>
      <c r="P814" s="176"/>
    </row>
    <row r="815" spans="1:16" x14ac:dyDescent="0.2">
      <c r="A815" s="122"/>
      <c r="B815" s="122"/>
      <c r="C815" s="122"/>
      <c r="D815" s="122"/>
      <c r="E815" s="122"/>
      <c r="F815" s="122"/>
      <c r="G815" s="122"/>
      <c r="H815" s="122"/>
      <c r="I815" s="122"/>
      <c r="J815" s="122"/>
      <c r="K815" s="122"/>
      <c r="N815" s="176"/>
      <c r="P815" s="176"/>
    </row>
    <row r="816" spans="1:16" x14ac:dyDescent="0.2">
      <c r="A816" s="122"/>
      <c r="B816" s="122"/>
      <c r="C816" s="122"/>
      <c r="D816" s="122"/>
      <c r="E816" s="122"/>
      <c r="F816" s="122"/>
      <c r="G816" s="122"/>
      <c r="H816" s="122"/>
      <c r="I816" s="122"/>
      <c r="J816" s="122"/>
      <c r="K816" s="122"/>
      <c r="N816" s="176"/>
      <c r="P816" s="176"/>
    </row>
    <row r="817" spans="1:16" x14ac:dyDescent="0.2">
      <c r="A817" s="122"/>
      <c r="B817" s="122"/>
      <c r="C817" s="122"/>
      <c r="D817" s="122"/>
      <c r="E817" s="122"/>
      <c r="F817" s="122"/>
      <c r="G817" s="122"/>
      <c r="H817" s="122"/>
      <c r="I817" s="122"/>
      <c r="J817" s="122"/>
      <c r="K817" s="122"/>
      <c r="N817" s="176"/>
      <c r="P817" s="176"/>
    </row>
    <row r="818" spans="1:16" x14ac:dyDescent="0.2">
      <c r="A818" s="122"/>
      <c r="B818" s="122"/>
      <c r="C818" s="122"/>
      <c r="D818" s="122"/>
      <c r="E818" s="122"/>
      <c r="F818" s="122"/>
      <c r="G818" s="122"/>
      <c r="H818" s="122"/>
      <c r="I818" s="122"/>
      <c r="J818" s="122"/>
      <c r="K818" s="122"/>
      <c r="N818" s="176"/>
      <c r="P818" s="176"/>
    </row>
    <row r="819" spans="1:16" x14ac:dyDescent="0.2">
      <c r="A819" s="122"/>
      <c r="B819" s="122"/>
      <c r="C819" s="122"/>
      <c r="D819" s="122"/>
      <c r="E819" s="122"/>
      <c r="F819" s="122"/>
      <c r="G819" s="122"/>
      <c r="H819" s="122"/>
      <c r="I819" s="122"/>
      <c r="J819" s="122"/>
      <c r="K819" s="122"/>
      <c r="N819" s="176"/>
      <c r="P819" s="176"/>
    </row>
    <row r="820" spans="1:16" x14ac:dyDescent="0.2">
      <c r="A820" s="122"/>
      <c r="B820" s="122"/>
      <c r="C820" s="122"/>
      <c r="D820" s="122"/>
      <c r="E820" s="122"/>
      <c r="F820" s="122"/>
      <c r="G820" s="122"/>
      <c r="H820" s="122"/>
      <c r="I820" s="122"/>
      <c r="J820" s="122"/>
      <c r="K820" s="122"/>
      <c r="N820" s="176"/>
      <c r="P820" s="176"/>
    </row>
    <row r="821" spans="1:16" x14ac:dyDescent="0.2">
      <c r="A821" s="122"/>
      <c r="B821" s="122"/>
      <c r="C821" s="122"/>
      <c r="D821" s="122"/>
      <c r="E821" s="122"/>
      <c r="F821" s="122"/>
      <c r="G821" s="122"/>
      <c r="H821" s="122"/>
      <c r="I821" s="122"/>
      <c r="J821" s="122"/>
      <c r="K821" s="122"/>
      <c r="N821" s="176"/>
      <c r="P821" s="176"/>
    </row>
    <row r="822" spans="1:16" x14ac:dyDescent="0.2">
      <c r="A822" s="122"/>
      <c r="B822" s="122"/>
      <c r="C822" s="122"/>
      <c r="D822" s="122"/>
      <c r="E822" s="122"/>
      <c r="F822" s="122"/>
      <c r="G822" s="122"/>
      <c r="H822" s="122"/>
      <c r="I822" s="122"/>
      <c r="J822" s="122"/>
      <c r="K822" s="122"/>
      <c r="N822" s="176"/>
      <c r="P822" s="176"/>
    </row>
    <row r="823" spans="1:16" x14ac:dyDescent="0.2">
      <c r="A823" s="122"/>
      <c r="B823" s="122"/>
      <c r="C823" s="122"/>
      <c r="D823" s="122"/>
      <c r="E823" s="122"/>
      <c r="F823" s="122"/>
      <c r="G823" s="122"/>
      <c r="H823" s="122"/>
      <c r="I823" s="122"/>
      <c r="J823" s="122"/>
      <c r="K823" s="122"/>
      <c r="N823" s="176"/>
      <c r="P823" s="176"/>
    </row>
    <row r="824" spans="1:16" x14ac:dyDescent="0.2">
      <c r="A824" s="122"/>
      <c r="B824" s="122"/>
      <c r="C824" s="122"/>
      <c r="D824" s="122"/>
      <c r="E824" s="122"/>
      <c r="F824" s="122"/>
      <c r="G824" s="122"/>
      <c r="H824" s="122"/>
      <c r="I824" s="122"/>
      <c r="J824" s="122"/>
      <c r="K824" s="122"/>
      <c r="N824" s="176"/>
      <c r="P824" s="176"/>
    </row>
    <row r="825" spans="1:16" x14ac:dyDescent="0.2">
      <c r="A825" s="122"/>
      <c r="B825" s="122"/>
      <c r="C825" s="122"/>
      <c r="D825" s="122"/>
      <c r="E825" s="122"/>
      <c r="F825" s="122"/>
      <c r="G825" s="122"/>
      <c r="H825" s="122"/>
      <c r="I825" s="122"/>
      <c r="J825" s="122"/>
      <c r="K825" s="122"/>
      <c r="N825" s="176"/>
      <c r="P825" s="176"/>
    </row>
    <row r="826" spans="1:16" x14ac:dyDescent="0.2">
      <c r="A826" s="122"/>
      <c r="B826" s="122"/>
      <c r="C826" s="122"/>
      <c r="D826" s="122"/>
      <c r="E826" s="122"/>
      <c r="F826" s="122"/>
      <c r="G826" s="122"/>
      <c r="H826" s="122"/>
      <c r="I826" s="122"/>
      <c r="J826" s="122"/>
      <c r="K826" s="122"/>
      <c r="N826" s="176"/>
      <c r="P826" s="176"/>
    </row>
    <row r="827" spans="1:16" x14ac:dyDescent="0.2">
      <c r="A827" s="122"/>
      <c r="B827" s="122"/>
      <c r="C827" s="122"/>
      <c r="D827" s="122"/>
      <c r="E827" s="122"/>
      <c r="F827" s="122"/>
      <c r="G827" s="122"/>
      <c r="H827" s="122"/>
      <c r="I827" s="122"/>
      <c r="J827" s="122"/>
      <c r="K827" s="122"/>
      <c r="N827" s="176"/>
      <c r="P827" s="176"/>
    </row>
    <row r="828" spans="1:16" x14ac:dyDescent="0.2">
      <c r="A828" s="122"/>
      <c r="B828" s="122"/>
      <c r="C828" s="122"/>
      <c r="D828" s="122"/>
      <c r="E828" s="122"/>
      <c r="F828" s="122"/>
      <c r="G828" s="122"/>
      <c r="H828" s="122"/>
      <c r="I828" s="122"/>
      <c r="J828" s="122"/>
      <c r="K828" s="122"/>
      <c r="N828" s="176"/>
      <c r="P828" s="176"/>
    </row>
    <row r="829" spans="1:16" x14ac:dyDescent="0.2">
      <c r="A829" s="122"/>
      <c r="B829" s="122"/>
      <c r="C829" s="122"/>
      <c r="D829" s="122"/>
      <c r="E829" s="122"/>
      <c r="F829" s="122"/>
      <c r="G829" s="122"/>
      <c r="H829" s="122"/>
      <c r="I829" s="122"/>
      <c r="J829" s="122"/>
      <c r="K829" s="122"/>
      <c r="N829" s="176"/>
      <c r="P829" s="176"/>
    </row>
    <row r="830" spans="1:16" x14ac:dyDescent="0.2">
      <c r="A830" s="122"/>
      <c r="B830" s="122"/>
      <c r="C830" s="122"/>
      <c r="D830" s="122"/>
      <c r="E830" s="122"/>
      <c r="F830" s="122"/>
      <c r="G830" s="122"/>
      <c r="H830" s="122"/>
      <c r="I830" s="122"/>
      <c r="J830" s="122"/>
      <c r="K830" s="122"/>
      <c r="N830" s="176"/>
      <c r="P830" s="176"/>
    </row>
    <row r="831" spans="1:16" x14ac:dyDescent="0.2">
      <c r="A831" s="122"/>
      <c r="B831" s="122"/>
      <c r="C831" s="122"/>
      <c r="D831" s="122"/>
      <c r="E831" s="122"/>
      <c r="F831" s="122"/>
      <c r="G831" s="122"/>
      <c r="H831" s="122"/>
      <c r="I831" s="122"/>
      <c r="J831" s="122"/>
      <c r="K831" s="122"/>
      <c r="N831" s="176"/>
      <c r="P831" s="176"/>
    </row>
    <row r="832" spans="1:16" x14ac:dyDescent="0.2">
      <c r="A832" s="122"/>
      <c r="B832" s="122"/>
      <c r="C832" s="122"/>
      <c r="D832" s="122"/>
      <c r="E832" s="122"/>
      <c r="F832" s="122"/>
      <c r="G832" s="122"/>
      <c r="H832" s="122"/>
      <c r="I832" s="122"/>
      <c r="J832" s="122"/>
      <c r="K832" s="122"/>
      <c r="N832" s="176"/>
      <c r="P832" s="176"/>
    </row>
    <row r="833" spans="1:16" x14ac:dyDescent="0.2">
      <c r="A833" s="122"/>
      <c r="B833" s="122"/>
      <c r="C833" s="122"/>
      <c r="D833" s="122"/>
      <c r="E833" s="122"/>
      <c r="F833" s="122"/>
      <c r="G833" s="122"/>
      <c r="H833" s="122"/>
      <c r="I833" s="122"/>
      <c r="J833" s="122"/>
      <c r="K833" s="122"/>
      <c r="N833" s="176"/>
      <c r="P833" s="176"/>
    </row>
    <row r="834" spans="1:16" x14ac:dyDescent="0.2">
      <c r="A834" s="122"/>
      <c r="B834" s="122"/>
      <c r="C834" s="122"/>
      <c r="D834" s="122"/>
      <c r="E834" s="122"/>
      <c r="F834" s="122"/>
      <c r="G834" s="122"/>
      <c r="H834" s="122"/>
      <c r="I834" s="122"/>
      <c r="J834" s="122"/>
      <c r="K834" s="122"/>
      <c r="N834" s="176"/>
      <c r="P834" s="176"/>
    </row>
    <row r="835" spans="1:16" x14ac:dyDescent="0.2">
      <c r="A835" s="122"/>
      <c r="B835" s="122"/>
      <c r="C835" s="122"/>
      <c r="D835" s="122"/>
      <c r="E835" s="122"/>
      <c r="F835" s="122"/>
      <c r="G835" s="122"/>
      <c r="H835" s="122"/>
      <c r="I835" s="122"/>
      <c r="J835" s="122"/>
      <c r="K835" s="122"/>
      <c r="N835" s="176"/>
      <c r="P835" s="176"/>
    </row>
    <row r="836" spans="1:16" x14ac:dyDescent="0.2">
      <c r="A836" s="122"/>
      <c r="B836" s="122"/>
      <c r="C836" s="122"/>
      <c r="D836" s="122"/>
      <c r="E836" s="122"/>
      <c r="F836" s="122"/>
      <c r="G836" s="122"/>
      <c r="H836" s="122"/>
      <c r="I836" s="122"/>
      <c r="J836" s="122"/>
      <c r="K836" s="122"/>
      <c r="N836" s="176"/>
      <c r="P836" s="176"/>
    </row>
    <row r="837" spans="1:16" x14ac:dyDescent="0.2">
      <c r="A837" s="122"/>
      <c r="B837" s="122"/>
      <c r="C837" s="122"/>
      <c r="D837" s="122"/>
      <c r="E837" s="122"/>
      <c r="F837" s="122"/>
      <c r="G837" s="122"/>
      <c r="H837" s="122"/>
      <c r="I837" s="122"/>
      <c r="J837" s="122"/>
      <c r="K837" s="122"/>
      <c r="N837" s="176"/>
      <c r="P837" s="176"/>
    </row>
    <row r="838" spans="1:16" x14ac:dyDescent="0.2">
      <c r="A838" s="122"/>
      <c r="B838" s="122"/>
      <c r="C838" s="122"/>
      <c r="D838" s="122"/>
      <c r="E838" s="122"/>
      <c r="F838" s="122"/>
      <c r="G838" s="122"/>
      <c r="H838" s="122"/>
      <c r="I838" s="122"/>
      <c r="J838" s="122"/>
      <c r="K838" s="122"/>
      <c r="N838" s="176"/>
      <c r="P838" s="176"/>
    </row>
    <row r="839" spans="1:16" x14ac:dyDescent="0.2">
      <c r="A839" s="122"/>
      <c r="B839" s="122"/>
      <c r="C839" s="122"/>
      <c r="D839" s="122"/>
      <c r="E839" s="122"/>
      <c r="F839" s="122"/>
      <c r="G839" s="122"/>
      <c r="H839" s="122"/>
      <c r="I839" s="122"/>
      <c r="J839" s="122"/>
      <c r="K839" s="122"/>
      <c r="N839" s="176"/>
      <c r="P839" s="176"/>
    </row>
    <row r="840" spans="1:16" x14ac:dyDescent="0.2">
      <c r="A840" s="122"/>
      <c r="B840" s="122"/>
      <c r="C840" s="122"/>
      <c r="D840" s="122"/>
      <c r="E840" s="122"/>
      <c r="F840" s="122"/>
      <c r="G840" s="122"/>
      <c r="H840" s="122"/>
      <c r="I840" s="122"/>
      <c r="J840" s="122"/>
      <c r="K840" s="122"/>
      <c r="N840" s="176"/>
      <c r="P840" s="176"/>
    </row>
    <row r="841" spans="1:16" x14ac:dyDescent="0.2">
      <c r="A841" s="122"/>
      <c r="B841" s="122"/>
      <c r="C841" s="122"/>
      <c r="D841" s="122"/>
      <c r="E841" s="122"/>
      <c r="F841" s="122"/>
      <c r="G841" s="122"/>
      <c r="H841" s="122"/>
      <c r="I841" s="122"/>
      <c r="J841" s="122"/>
      <c r="K841" s="122"/>
      <c r="N841" s="176"/>
      <c r="P841" s="176"/>
    </row>
    <row r="842" spans="1:16" x14ac:dyDescent="0.2">
      <c r="A842" s="122"/>
      <c r="B842" s="122"/>
      <c r="C842" s="122"/>
      <c r="D842" s="122"/>
      <c r="E842" s="122"/>
      <c r="F842" s="122"/>
      <c r="G842" s="122"/>
      <c r="H842" s="122"/>
      <c r="I842" s="122"/>
      <c r="J842" s="122"/>
      <c r="K842" s="122"/>
      <c r="N842" s="176"/>
      <c r="P842" s="176"/>
    </row>
    <row r="843" spans="1:16" x14ac:dyDescent="0.2">
      <c r="A843" s="122"/>
      <c r="B843" s="122"/>
      <c r="C843" s="122"/>
      <c r="D843" s="122"/>
      <c r="E843" s="122"/>
      <c r="F843" s="122"/>
      <c r="G843" s="122"/>
      <c r="H843" s="122"/>
      <c r="I843" s="122"/>
      <c r="J843" s="122"/>
      <c r="K843" s="122"/>
      <c r="N843" s="176"/>
      <c r="P843" s="176"/>
    </row>
    <row r="844" spans="1:16" x14ac:dyDescent="0.2">
      <c r="A844" s="122"/>
      <c r="B844" s="122"/>
      <c r="C844" s="122"/>
      <c r="D844" s="122"/>
      <c r="E844" s="122"/>
      <c r="F844" s="122"/>
      <c r="G844" s="122"/>
      <c r="H844" s="122"/>
      <c r="I844" s="122"/>
      <c r="J844" s="122"/>
      <c r="K844" s="122"/>
      <c r="N844" s="176"/>
      <c r="P844" s="176"/>
    </row>
    <row r="845" spans="1:16" x14ac:dyDescent="0.2">
      <c r="A845" s="122"/>
      <c r="B845" s="122"/>
      <c r="C845" s="122"/>
      <c r="D845" s="122"/>
      <c r="E845" s="122"/>
      <c r="F845" s="122"/>
      <c r="G845" s="122"/>
      <c r="H845" s="122"/>
      <c r="I845" s="122"/>
      <c r="J845" s="122"/>
      <c r="K845" s="122"/>
      <c r="N845" s="176"/>
      <c r="P845" s="176"/>
    </row>
    <row r="846" spans="1:16" x14ac:dyDescent="0.2">
      <c r="A846" s="122"/>
      <c r="B846" s="122"/>
      <c r="C846" s="122"/>
      <c r="D846" s="122"/>
      <c r="E846" s="122"/>
      <c r="F846" s="122"/>
      <c r="G846" s="122"/>
      <c r="H846" s="122"/>
      <c r="I846" s="122"/>
      <c r="J846" s="122"/>
      <c r="K846" s="122"/>
      <c r="N846" s="176"/>
      <c r="P846" s="176"/>
    </row>
    <row r="847" spans="1:16" x14ac:dyDescent="0.2">
      <c r="A847" s="122"/>
      <c r="B847" s="122"/>
      <c r="C847" s="122"/>
      <c r="D847" s="122"/>
      <c r="E847" s="122"/>
      <c r="F847" s="122"/>
      <c r="G847" s="122"/>
      <c r="H847" s="122"/>
      <c r="I847" s="122"/>
      <c r="J847" s="122"/>
      <c r="K847" s="122"/>
      <c r="N847" s="176"/>
      <c r="P847" s="176"/>
    </row>
    <row r="848" spans="1:16" x14ac:dyDescent="0.2">
      <c r="A848" s="122"/>
      <c r="B848" s="122"/>
      <c r="C848" s="122"/>
      <c r="D848" s="122"/>
      <c r="E848" s="122"/>
      <c r="F848" s="122"/>
      <c r="G848" s="122"/>
      <c r="H848" s="122"/>
      <c r="I848" s="122"/>
      <c r="J848" s="122"/>
      <c r="K848" s="122"/>
      <c r="N848" s="176"/>
      <c r="P848" s="176"/>
    </row>
    <row r="849" spans="1:16" x14ac:dyDescent="0.2">
      <c r="A849" s="122"/>
      <c r="B849" s="122"/>
      <c r="C849" s="122"/>
      <c r="D849" s="122"/>
      <c r="E849" s="122"/>
      <c r="F849" s="122"/>
      <c r="G849" s="122"/>
      <c r="H849" s="122"/>
      <c r="I849" s="122"/>
      <c r="J849" s="122"/>
      <c r="K849" s="122"/>
      <c r="N849" s="176"/>
      <c r="P849" s="176"/>
    </row>
    <row r="850" spans="1:16" x14ac:dyDescent="0.2">
      <c r="A850" s="122"/>
      <c r="B850" s="122"/>
      <c r="C850" s="122"/>
      <c r="D850" s="122"/>
      <c r="E850" s="122"/>
      <c r="F850" s="122"/>
      <c r="G850" s="122"/>
      <c r="H850" s="122"/>
      <c r="I850" s="122"/>
      <c r="J850" s="122"/>
      <c r="K850" s="122"/>
      <c r="N850" s="176"/>
      <c r="P850" s="176"/>
    </row>
    <row r="851" spans="1:16" x14ac:dyDescent="0.2">
      <c r="A851" s="122"/>
      <c r="B851" s="122"/>
      <c r="C851" s="122"/>
      <c r="D851" s="122"/>
      <c r="E851" s="122"/>
      <c r="F851" s="122"/>
      <c r="G851" s="122"/>
      <c r="H851" s="122"/>
      <c r="I851" s="122"/>
      <c r="J851" s="122"/>
      <c r="K851" s="122"/>
      <c r="N851" s="176"/>
      <c r="P851" s="176"/>
    </row>
    <row r="852" spans="1:16" x14ac:dyDescent="0.2">
      <c r="A852" s="122"/>
      <c r="B852" s="122"/>
      <c r="C852" s="122"/>
      <c r="D852" s="122"/>
      <c r="E852" s="122"/>
      <c r="F852" s="122"/>
      <c r="G852" s="122"/>
      <c r="H852" s="122"/>
      <c r="I852" s="122"/>
      <c r="J852" s="122"/>
      <c r="K852" s="122"/>
      <c r="N852" s="176"/>
      <c r="P852" s="176"/>
    </row>
    <row r="853" spans="1:16" x14ac:dyDescent="0.2">
      <c r="A853" s="122"/>
      <c r="B853" s="122"/>
      <c r="C853" s="122"/>
      <c r="D853" s="122"/>
      <c r="E853" s="122"/>
      <c r="F853" s="122"/>
      <c r="G853" s="122"/>
      <c r="H853" s="122"/>
      <c r="I853" s="122"/>
      <c r="J853" s="122"/>
      <c r="K853" s="122"/>
      <c r="N853" s="176"/>
      <c r="P853" s="176"/>
    </row>
    <row r="854" spans="1:16" x14ac:dyDescent="0.2">
      <c r="A854" s="122"/>
      <c r="B854" s="122"/>
      <c r="C854" s="122"/>
      <c r="D854" s="122"/>
      <c r="E854" s="122"/>
      <c r="F854" s="122"/>
      <c r="G854" s="122"/>
      <c r="H854" s="122"/>
      <c r="I854" s="122"/>
      <c r="J854" s="122"/>
      <c r="K854" s="122"/>
      <c r="N854" s="176"/>
      <c r="P854" s="176"/>
    </row>
    <row r="855" spans="1:16" x14ac:dyDescent="0.2">
      <c r="A855" s="122"/>
      <c r="B855" s="122"/>
      <c r="C855" s="122"/>
      <c r="D855" s="122"/>
      <c r="E855" s="122"/>
      <c r="F855" s="122"/>
      <c r="G855" s="122"/>
      <c r="H855" s="122"/>
      <c r="I855" s="122"/>
      <c r="J855" s="122"/>
      <c r="K855" s="122"/>
      <c r="N855" s="176"/>
      <c r="P855" s="176"/>
    </row>
    <row r="856" spans="1:16" x14ac:dyDescent="0.2">
      <c r="A856" s="122"/>
      <c r="B856" s="122"/>
      <c r="C856" s="122"/>
      <c r="D856" s="122"/>
      <c r="E856" s="122"/>
      <c r="F856" s="122"/>
      <c r="G856" s="122"/>
      <c r="H856" s="122"/>
      <c r="I856" s="122"/>
      <c r="J856" s="122"/>
      <c r="K856" s="122"/>
      <c r="N856" s="176"/>
      <c r="P856" s="176"/>
    </row>
    <row r="857" spans="1:16" x14ac:dyDescent="0.2">
      <c r="A857" s="122"/>
      <c r="B857" s="122"/>
      <c r="C857" s="122"/>
      <c r="D857" s="122"/>
      <c r="E857" s="122"/>
      <c r="F857" s="122"/>
      <c r="G857" s="122"/>
      <c r="H857" s="122"/>
      <c r="I857" s="122"/>
      <c r="J857" s="122"/>
      <c r="K857" s="122"/>
      <c r="N857" s="176"/>
      <c r="P857" s="176"/>
    </row>
    <row r="858" spans="1:16" x14ac:dyDescent="0.2">
      <c r="A858" s="122"/>
      <c r="B858" s="122"/>
      <c r="C858" s="122"/>
      <c r="D858" s="122"/>
      <c r="E858" s="122"/>
      <c r="F858" s="122"/>
      <c r="G858" s="122"/>
      <c r="H858" s="122"/>
      <c r="I858" s="122"/>
      <c r="J858" s="122"/>
      <c r="K858" s="122"/>
      <c r="N858" s="176"/>
      <c r="P858" s="176"/>
    </row>
    <row r="859" spans="1:16" x14ac:dyDescent="0.2">
      <c r="A859" s="122"/>
      <c r="B859" s="122"/>
      <c r="C859" s="122"/>
      <c r="D859" s="122"/>
      <c r="E859" s="122"/>
      <c r="F859" s="122"/>
      <c r="G859" s="122"/>
      <c r="H859" s="122"/>
      <c r="I859" s="122"/>
      <c r="J859" s="122"/>
      <c r="K859" s="122"/>
      <c r="N859" s="176"/>
      <c r="P859" s="176"/>
    </row>
    <row r="860" spans="1:16" x14ac:dyDescent="0.2">
      <c r="A860" s="122"/>
      <c r="B860" s="122"/>
      <c r="C860" s="122"/>
      <c r="D860" s="122"/>
      <c r="E860" s="122"/>
      <c r="F860" s="122"/>
      <c r="G860" s="122"/>
      <c r="H860" s="122"/>
      <c r="I860" s="122"/>
      <c r="J860" s="122"/>
      <c r="K860" s="122"/>
      <c r="N860" s="176"/>
      <c r="P860" s="176"/>
    </row>
    <row r="861" spans="1:16" x14ac:dyDescent="0.2">
      <c r="A861" s="122"/>
      <c r="B861" s="122"/>
      <c r="C861" s="122"/>
      <c r="D861" s="122"/>
      <c r="E861" s="122"/>
      <c r="F861" s="122"/>
      <c r="G861" s="122"/>
      <c r="H861" s="122"/>
      <c r="I861" s="122"/>
      <c r="J861" s="122"/>
      <c r="K861" s="122"/>
      <c r="N861" s="176"/>
      <c r="P861" s="176"/>
    </row>
    <row r="862" spans="1:16" x14ac:dyDescent="0.2">
      <c r="A862" s="122"/>
      <c r="B862" s="122"/>
      <c r="C862" s="122"/>
      <c r="D862" s="122"/>
      <c r="E862" s="122"/>
      <c r="F862" s="122"/>
      <c r="G862" s="122"/>
      <c r="H862" s="122"/>
      <c r="I862" s="122"/>
      <c r="J862" s="122"/>
      <c r="K862" s="122"/>
      <c r="N862" s="176"/>
      <c r="P862" s="176"/>
    </row>
    <row r="863" spans="1:16" x14ac:dyDescent="0.2">
      <c r="A863" s="122"/>
      <c r="B863" s="122"/>
      <c r="C863" s="122"/>
      <c r="D863" s="122"/>
      <c r="E863" s="122"/>
      <c r="F863" s="122"/>
      <c r="G863" s="122"/>
      <c r="H863" s="122"/>
      <c r="I863" s="122"/>
      <c r="J863" s="122"/>
      <c r="K863" s="122"/>
      <c r="N863" s="176"/>
      <c r="P863" s="176"/>
    </row>
    <row r="864" spans="1:16" x14ac:dyDescent="0.2">
      <c r="A864" s="122"/>
      <c r="B864" s="122"/>
      <c r="C864" s="122"/>
      <c r="D864" s="122"/>
      <c r="E864" s="122"/>
      <c r="F864" s="122"/>
      <c r="G864" s="122"/>
      <c r="H864" s="122"/>
      <c r="I864" s="122"/>
      <c r="J864" s="122"/>
      <c r="K864" s="122"/>
      <c r="N864" s="176"/>
      <c r="P864" s="176"/>
    </row>
    <row r="865" spans="1:16" x14ac:dyDescent="0.2">
      <c r="A865" s="122"/>
      <c r="B865" s="122"/>
      <c r="C865" s="122"/>
      <c r="D865" s="122"/>
      <c r="E865" s="122"/>
      <c r="F865" s="122"/>
      <c r="G865" s="122"/>
      <c r="H865" s="122"/>
      <c r="I865" s="122"/>
      <c r="J865" s="122"/>
      <c r="K865" s="122"/>
      <c r="N865" s="176"/>
      <c r="P865" s="176"/>
    </row>
    <row r="866" spans="1:16" x14ac:dyDescent="0.2">
      <c r="A866" s="122"/>
      <c r="B866" s="122"/>
      <c r="C866" s="122"/>
      <c r="D866" s="122"/>
      <c r="E866" s="122"/>
      <c r="F866" s="122"/>
      <c r="G866" s="122"/>
      <c r="H866" s="122"/>
      <c r="I866" s="122"/>
      <c r="J866" s="122"/>
      <c r="K866" s="122"/>
      <c r="N866" s="176"/>
      <c r="P866" s="176"/>
    </row>
    <row r="867" spans="1:16" x14ac:dyDescent="0.2">
      <c r="A867" s="122"/>
      <c r="B867" s="122"/>
      <c r="C867" s="122"/>
      <c r="D867" s="122"/>
      <c r="E867" s="122"/>
      <c r="F867" s="122"/>
      <c r="G867" s="122"/>
      <c r="H867" s="122"/>
      <c r="I867" s="122"/>
      <c r="J867" s="122"/>
      <c r="K867" s="122"/>
      <c r="N867" s="176"/>
      <c r="P867" s="176"/>
    </row>
    <row r="868" spans="1:16" x14ac:dyDescent="0.2">
      <c r="A868" s="122"/>
      <c r="B868" s="122"/>
      <c r="C868" s="122"/>
      <c r="D868" s="122"/>
      <c r="E868" s="122"/>
      <c r="F868" s="122"/>
      <c r="G868" s="122"/>
      <c r="H868" s="122"/>
      <c r="I868" s="122"/>
      <c r="J868" s="122"/>
      <c r="K868" s="122"/>
      <c r="N868" s="176"/>
      <c r="P868" s="176"/>
    </row>
    <row r="869" spans="1:16" x14ac:dyDescent="0.2">
      <c r="A869" s="122"/>
      <c r="B869" s="122"/>
      <c r="C869" s="122"/>
      <c r="D869" s="122"/>
      <c r="E869" s="122"/>
      <c r="F869" s="122"/>
      <c r="G869" s="122"/>
      <c r="H869" s="122"/>
      <c r="I869" s="122"/>
      <c r="J869" s="122"/>
      <c r="K869" s="122"/>
      <c r="N869" s="176"/>
      <c r="P869" s="176"/>
    </row>
    <row r="870" spans="1:16" x14ac:dyDescent="0.2">
      <c r="A870" s="122"/>
      <c r="B870" s="122"/>
      <c r="C870" s="122"/>
      <c r="D870" s="122"/>
      <c r="E870" s="122"/>
      <c r="F870" s="122"/>
      <c r="G870" s="122"/>
      <c r="H870" s="122"/>
      <c r="I870" s="122"/>
      <c r="J870" s="122"/>
      <c r="K870" s="122"/>
      <c r="N870" s="176"/>
      <c r="P870" s="176"/>
    </row>
    <row r="871" spans="1:16" x14ac:dyDescent="0.2">
      <c r="A871" s="122"/>
      <c r="B871" s="122"/>
      <c r="C871" s="122"/>
      <c r="D871" s="122"/>
      <c r="E871" s="122"/>
      <c r="F871" s="122"/>
      <c r="G871" s="122"/>
      <c r="H871" s="122"/>
      <c r="I871" s="122"/>
      <c r="J871" s="122"/>
      <c r="K871" s="122"/>
      <c r="N871" s="176"/>
      <c r="P871" s="176"/>
    </row>
    <row r="872" spans="1:16" x14ac:dyDescent="0.2">
      <c r="A872" s="122"/>
      <c r="B872" s="122"/>
      <c r="C872" s="122"/>
      <c r="D872" s="122"/>
      <c r="E872" s="122"/>
      <c r="F872" s="122"/>
      <c r="G872" s="122"/>
      <c r="H872" s="122"/>
      <c r="I872" s="122"/>
      <c r="J872" s="122"/>
      <c r="K872" s="122"/>
      <c r="N872" s="176"/>
      <c r="P872" s="176"/>
    </row>
    <row r="873" spans="1:16" x14ac:dyDescent="0.2">
      <c r="A873" s="122"/>
      <c r="B873" s="122"/>
      <c r="C873" s="122"/>
      <c r="D873" s="122"/>
      <c r="E873" s="122"/>
      <c r="F873" s="122"/>
      <c r="G873" s="122"/>
      <c r="H873" s="122"/>
      <c r="I873" s="122"/>
      <c r="J873" s="122"/>
      <c r="K873" s="122"/>
      <c r="N873" s="176"/>
      <c r="P873" s="176"/>
    </row>
    <row r="874" spans="1:16" x14ac:dyDescent="0.2">
      <c r="A874" s="122"/>
      <c r="B874" s="122"/>
      <c r="C874" s="122"/>
      <c r="D874" s="122"/>
      <c r="E874" s="122"/>
      <c r="F874" s="122"/>
      <c r="G874" s="122"/>
      <c r="H874" s="122"/>
      <c r="I874" s="122"/>
      <c r="J874" s="122"/>
      <c r="K874" s="122"/>
      <c r="N874" s="176"/>
      <c r="P874" s="176"/>
    </row>
    <row r="875" spans="1:16" x14ac:dyDescent="0.2">
      <c r="A875" s="122"/>
      <c r="B875" s="122"/>
      <c r="C875" s="122"/>
      <c r="D875" s="122"/>
      <c r="E875" s="122"/>
      <c r="F875" s="122"/>
      <c r="G875" s="122"/>
      <c r="H875" s="122"/>
      <c r="I875" s="122"/>
      <c r="J875" s="122"/>
      <c r="K875" s="122"/>
      <c r="N875" s="176"/>
      <c r="P875" s="176"/>
    </row>
    <row r="876" spans="1:16" x14ac:dyDescent="0.2">
      <c r="A876" s="122"/>
      <c r="B876" s="122"/>
      <c r="C876" s="122"/>
      <c r="D876" s="122"/>
      <c r="E876" s="122"/>
      <c r="F876" s="122"/>
      <c r="G876" s="122"/>
      <c r="H876" s="122"/>
      <c r="I876" s="122"/>
      <c r="J876" s="122"/>
      <c r="K876" s="122"/>
      <c r="N876" s="176"/>
      <c r="P876" s="176"/>
    </row>
    <row r="877" spans="1:16" x14ac:dyDescent="0.2">
      <c r="A877" s="122"/>
      <c r="B877" s="122"/>
      <c r="C877" s="122"/>
      <c r="D877" s="122"/>
      <c r="E877" s="122"/>
      <c r="F877" s="122"/>
      <c r="G877" s="122"/>
      <c r="H877" s="122"/>
      <c r="I877" s="122"/>
      <c r="J877" s="122"/>
      <c r="K877" s="122"/>
      <c r="N877" s="176"/>
      <c r="P877" s="176"/>
    </row>
    <row r="878" spans="1:16" x14ac:dyDescent="0.2">
      <c r="A878" s="122"/>
      <c r="B878" s="122"/>
      <c r="C878" s="122"/>
      <c r="D878" s="122"/>
      <c r="E878" s="122"/>
      <c r="F878" s="122"/>
      <c r="G878" s="122"/>
      <c r="H878" s="122"/>
      <c r="I878" s="122"/>
      <c r="J878" s="122"/>
      <c r="K878" s="122"/>
      <c r="N878" s="176"/>
      <c r="P878" s="176"/>
    </row>
    <row r="879" spans="1:16" x14ac:dyDescent="0.2">
      <c r="A879" s="122"/>
      <c r="B879" s="122"/>
      <c r="C879" s="122"/>
      <c r="D879" s="122"/>
      <c r="E879" s="122"/>
      <c r="F879" s="122"/>
      <c r="G879" s="122"/>
      <c r="H879" s="122"/>
      <c r="I879" s="122"/>
      <c r="J879" s="122"/>
      <c r="K879" s="122"/>
      <c r="N879" s="176"/>
      <c r="P879" s="176"/>
    </row>
    <row r="880" spans="1:16" x14ac:dyDescent="0.2">
      <c r="A880" s="122"/>
      <c r="B880" s="122"/>
      <c r="C880" s="122"/>
      <c r="D880" s="122"/>
      <c r="E880" s="122"/>
      <c r="F880" s="122"/>
      <c r="G880" s="122"/>
      <c r="H880" s="122"/>
      <c r="I880" s="122"/>
      <c r="J880" s="122"/>
      <c r="K880" s="122"/>
      <c r="N880" s="176"/>
      <c r="P880" s="176"/>
    </row>
    <row r="881" spans="1:16" x14ac:dyDescent="0.2">
      <c r="A881" s="122"/>
      <c r="B881" s="122"/>
      <c r="C881" s="122"/>
      <c r="D881" s="122"/>
      <c r="E881" s="122"/>
      <c r="F881" s="122"/>
      <c r="G881" s="122"/>
      <c r="H881" s="122"/>
      <c r="I881" s="122"/>
      <c r="J881" s="122"/>
      <c r="K881" s="122"/>
      <c r="N881" s="176"/>
      <c r="P881" s="176"/>
    </row>
    <row r="882" spans="1:16" x14ac:dyDescent="0.2">
      <c r="A882" s="122"/>
      <c r="B882" s="122"/>
      <c r="C882" s="122"/>
      <c r="D882" s="122"/>
      <c r="E882" s="122"/>
      <c r="F882" s="122"/>
      <c r="G882" s="122"/>
      <c r="H882" s="122"/>
      <c r="I882" s="122"/>
      <c r="J882" s="122"/>
      <c r="K882" s="122"/>
      <c r="N882" s="176"/>
      <c r="P882" s="176"/>
    </row>
    <row r="883" spans="1:16" x14ac:dyDescent="0.2">
      <c r="A883" s="122"/>
      <c r="B883" s="122"/>
      <c r="C883" s="122"/>
      <c r="D883" s="122"/>
      <c r="E883" s="122"/>
      <c r="F883" s="122"/>
      <c r="G883" s="122"/>
      <c r="H883" s="122"/>
      <c r="I883" s="122"/>
      <c r="J883" s="122"/>
      <c r="K883" s="122"/>
      <c r="N883" s="176"/>
      <c r="P883" s="176"/>
    </row>
    <row r="884" spans="1:16" x14ac:dyDescent="0.2">
      <c r="A884" s="122"/>
      <c r="B884" s="122"/>
      <c r="C884" s="122"/>
      <c r="D884" s="122"/>
      <c r="E884" s="122"/>
      <c r="F884" s="122"/>
      <c r="G884" s="122"/>
      <c r="H884" s="122"/>
      <c r="I884" s="122"/>
      <c r="J884" s="122"/>
      <c r="K884" s="122"/>
      <c r="N884" s="176"/>
      <c r="P884" s="176"/>
    </row>
    <row r="885" spans="1:16" x14ac:dyDescent="0.2">
      <c r="A885" s="122"/>
      <c r="B885" s="122"/>
      <c r="C885" s="122"/>
      <c r="D885" s="122"/>
      <c r="E885" s="122"/>
      <c r="F885" s="122"/>
      <c r="G885" s="122"/>
      <c r="H885" s="122"/>
      <c r="I885" s="122"/>
      <c r="J885" s="122"/>
      <c r="K885" s="122"/>
      <c r="N885" s="176"/>
      <c r="P885" s="176"/>
    </row>
    <row r="886" spans="1:16" x14ac:dyDescent="0.2">
      <c r="A886" s="122"/>
      <c r="B886" s="122"/>
      <c r="C886" s="122"/>
      <c r="D886" s="122"/>
      <c r="E886" s="122"/>
      <c r="F886" s="122"/>
      <c r="G886" s="122"/>
      <c r="H886" s="122"/>
      <c r="I886" s="122"/>
      <c r="J886" s="122"/>
      <c r="K886" s="122"/>
      <c r="N886" s="176"/>
      <c r="P886" s="176"/>
    </row>
    <row r="887" spans="1:16" x14ac:dyDescent="0.2">
      <c r="A887" s="122"/>
      <c r="B887" s="122"/>
      <c r="C887" s="122"/>
      <c r="D887" s="122"/>
      <c r="E887" s="122"/>
      <c r="F887" s="122"/>
      <c r="G887" s="122"/>
      <c r="H887" s="122"/>
      <c r="I887" s="122"/>
      <c r="J887" s="122"/>
      <c r="K887" s="122"/>
      <c r="N887" s="176"/>
      <c r="P887" s="176"/>
    </row>
    <row r="888" spans="1:16" x14ac:dyDescent="0.2">
      <c r="A888" s="122"/>
      <c r="B888" s="122"/>
      <c r="C888" s="122"/>
      <c r="D888" s="122"/>
      <c r="E888" s="122"/>
      <c r="F888" s="122"/>
      <c r="G888" s="122"/>
      <c r="H888" s="122"/>
      <c r="I888" s="122"/>
      <c r="J888" s="122"/>
      <c r="K888" s="122"/>
      <c r="N888" s="176"/>
      <c r="P888" s="176"/>
    </row>
    <row r="889" spans="1:16" x14ac:dyDescent="0.2">
      <c r="A889" s="122"/>
      <c r="B889" s="122"/>
      <c r="C889" s="122"/>
      <c r="D889" s="122"/>
      <c r="E889" s="122"/>
      <c r="F889" s="122"/>
      <c r="G889" s="122"/>
      <c r="H889" s="122"/>
      <c r="I889" s="122"/>
      <c r="J889" s="122"/>
      <c r="K889" s="122"/>
      <c r="N889" s="176"/>
      <c r="P889" s="176"/>
    </row>
  </sheetData>
  <autoFilter ref="A2:X568"/>
  <mergeCells count="414">
    <mergeCell ref="AI469:AI473"/>
    <mergeCell ref="AJ469:AJ473"/>
    <mergeCell ref="AO20:AO24"/>
    <mergeCell ref="AN20:AN24"/>
    <mergeCell ref="AM20:AM24"/>
    <mergeCell ref="AL20:AL24"/>
    <mergeCell ref="AK20:AK24"/>
    <mergeCell ref="AJ20:AJ24"/>
    <mergeCell ref="AO25:AO29"/>
    <mergeCell ref="AN25:AN29"/>
    <mergeCell ref="AM25:AM29"/>
    <mergeCell ref="AL25:AL29"/>
    <mergeCell ref="AK25:AK29"/>
    <mergeCell ref="AJ25:AJ29"/>
    <mergeCell ref="AJ30:AJ34"/>
    <mergeCell ref="AK30:AK34"/>
    <mergeCell ref="AI407:AI412"/>
    <mergeCell ref="AI414:AI426"/>
    <mergeCell ref="AI428:AI440"/>
    <mergeCell ref="AI447:AI454"/>
    <mergeCell ref="AI464:AI468"/>
    <mergeCell ref="AI345:AI352"/>
    <mergeCell ref="AI358:AI370"/>
    <mergeCell ref="AI386:AI398"/>
    <mergeCell ref="AI353:AI356"/>
    <mergeCell ref="AI373:AI384"/>
    <mergeCell ref="AI222:AI225"/>
    <mergeCell ref="AI227:AI230"/>
    <mergeCell ref="AI234:AI235"/>
    <mergeCell ref="AI236:AI240"/>
    <mergeCell ref="AI242:AI245"/>
    <mergeCell ref="AI123:AI126"/>
    <mergeCell ref="AI161:AI164"/>
    <mergeCell ref="AI291:AI294"/>
    <mergeCell ref="AI295:AI299"/>
    <mergeCell ref="AI309:AI313"/>
    <mergeCell ref="AI315:AI327"/>
    <mergeCell ref="AI329:AI341"/>
    <mergeCell ref="AI247:AI250"/>
    <mergeCell ref="AI257:AI260"/>
    <mergeCell ref="AI262:AI265"/>
    <mergeCell ref="AI267:AI284"/>
    <mergeCell ref="AI286:AI289"/>
    <mergeCell ref="AO73:AO76"/>
    <mergeCell ref="AO43:AO71"/>
    <mergeCell ref="AN43:AN71"/>
    <mergeCell ref="AM43:AM71"/>
    <mergeCell ref="AL43:AL71"/>
    <mergeCell ref="AM35:AM41"/>
    <mergeCell ref="AL35:AL41"/>
    <mergeCell ref="AI79:AI81"/>
    <mergeCell ref="AJ73:AJ76"/>
    <mergeCell ref="AK73:AK76"/>
    <mergeCell ref="AK43:AK71"/>
    <mergeCell ref="AK35:AK41"/>
    <mergeCell ref="AJ78:AJ81"/>
    <mergeCell ref="AK78:AK81"/>
    <mergeCell ref="AJ35:AJ71"/>
    <mergeCell ref="AI73:AI76"/>
    <mergeCell ref="AI69:AI71"/>
    <mergeCell ref="AI40:AI41"/>
    <mergeCell ref="AJ5:AJ9"/>
    <mergeCell ref="AJ15:AJ19"/>
    <mergeCell ref="AI25:AI29"/>
    <mergeCell ref="AI23:AI24"/>
    <mergeCell ref="AI20:AI22"/>
    <mergeCell ref="AI17:AI19"/>
    <mergeCell ref="AI7:AI9"/>
    <mergeCell ref="AI30:AI32"/>
    <mergeCell ref="AI33:AI34"/>
    <mergeCell ref="AG43:AG71"/>
    <mergeCell ref="AG35:AG41"/>
    <mergeCell ref="AG257:AG260"/>
    <mergeCell ref="AG247:AG250"/>
    <mergeCell ref="AG242:AG245"/>
    <mergeCell ref="AG236:AG240"/>
    <mergeCell ref="AG232:AG235"/>
    <mergeCell ref="AG79:AG81"/>
    <mergeCell ref="AG73:AG76"/>
    <mergeCell ref="AG262:AG265"/>
    <mergeCell ref="AG353:AG356"/>
    <mergeCell ref="AG345:AG352"/>
    <mergeCell ref="AG329:AG341"/>
    <mergeCell ref="AG315:AG327"/>
    <mergeCell ref="AG309:AG313"/>
    <mergeCell ref="AG227:AG230"/>
    <mergeCell ref="AG160:AG164"/>
    <mergeCell ref="AG123:AG126"/>
    <mergeCell ref="AH428:AH440"/>
    <mergeCell ref="AH447:AH454"/>
    <mergeCell ref="AH464:AH468"/>
    <mergeCell ref="AG464:AG468"/>
    <mergeCell ref="AG447:AG454"/>
    <mergeCell ref="AG428:AG440"/>
    <mergeCell ref="AH358:AH370"/>
    <mergeCell ref="AH373:AH384"/>
    <mergeCell ref="AH386:AH398"/>
    <mergeCell ref="AH407:AH412"/>
    <mergeCell ref="AH414:AH426"/>
    <mergeCell ref="AH329:AH341"/>
    <mergeCell ref="AH345:AH352"/>
    <mergeCell ref="AH353:AH356"/>
    <mergeCell ref="AH267:AH284"/>
    <mergeCell ref="AH286:AH289"/>
    <mergeCell ref="AH292:AH294"/>
    <mergeCell ref="AH295:AH299"/>
    <mergeCell ref="AG414:AG426"/>
    <mergeCell ref="AG407:AG412"/>
    <mergeCell ref="AG386:AG398"/>
    <mergeCell ref="AG373:AG384"/>
    <mergeCell ref="AG358:AG370"/>
    <mergeCell ref="AG295:AG299"/>
    <mergeCell ref="AG292:AG294"/>
    <mergeCell ref="AG286:AG289"/>
    <mergeCell ref="AG267:AG284"/>
    <mergeCell ref="AH69:AH71"/>
    <mergeCell ref="AH73:AH76"/>
    <mergeCell ref="AH78:AH81"/>
    <mergeCell ref="AH236:AH240"/>
    <mergeCell ref="AH242:AH245"/>
    <mergeCell ref="AH247:AH250"/>
    <mergeCell ref="AH257:AH260"/>
    <mergeCell ref="AH262:AH265"/>
    <mergeCell ref="AH123:AH126"/>
    <mergeCell ref="AH160:AH164"/>
    <mergeCell ref="AH222:AH225"/>
    <mergeCell ref="AH227:AH230"/>
    <mergeCell ref="AH232:AH235"/>
    <mergeCell ref="AG5:AG9"/>
    <mergeCell ref="AG17:AG19"/>
    <mergeCell ref="AG20:AG24"/>
    <mergeCell ref="AH5:AH9"/>
    <mergeCell ref="AH15:AH19"/>
    <mergeCell ref="AH20:AH24"/>
    <mergeCell ref="AH25:AH29"/>
    <mergeCell ref="AH30:AH34"/>
    <mergeCell ref="AH40:AH41"/>
    <mergeCell ref="AG30:AG34"/>
    <mergeCell ref="AG25:AG29"/>
    <mergeCell ref="AN15:AN19"/>
    <mergeCell ref="AO15:AO19"/>
    <mergeCell ref="AK5:AK9"/>
    <mergeCell ref="AL5:AL9"/>
    <mergeCell ref="AM5:AM9"/>
    <mergeCell ref="AN5:AN9"/>
    <mergeCell ref="AO7:AO9"/>
    <mergeCell ref="AL73:AL76"/>
    <mergeCell ref="AN83:AN86"/>
    <mergeCell ref="AK15:AK19"/>
    <mergeCell ref="AL15:AL19"/>
    <mergeCell ref="AM15:AM19"/>
    <mergeCell ref="AL30:AL34"/>
    <mergeCell ref="AM30:AM34"/>
    <mergeCell ref="AN30:AN34"/>
    <mergeCell ref="AO30:AO34"/>
    <mergeCell ref="AO78:AO81"/>
    <mergeCell ref="AL78:AL81"/>
    <mergeCell ref="AM78:AM81"/>
    <mergeCell ref="AN78:AN81"/>
    <mergeCell ref="AO35:AO41"/>
    <mergeCell ref="AN35:AN41"/>
    <mergeCell ref="AM73:AM76"/>
    <mergeCell ref="AN73:AN76"/>
    <mergeCell ref="AD5:AD9"/>
    <mergeCell ref="AD20:AD24"/>
    <mergeCell ref="AD25:AD29"/>
    <mergeCell ref="AD30:AD34"/>
    <mergeCell ref="AD35:AD41"/>
    <mergeCell ref="AD42:AD46"/>
    <mergeCell ref="AD47:AD51"/>
    <mergeCell ref="AD72:AD76"/>
    <mergeCell ref="AD77:AD81"/>
    <mergeCell ref="AO83:AO86"/>
    <mergeCell ref="AO98:AO101"/>
    <mergeCell ref="AN98:AN101"/>
    <mergeCell ref="AM98:AM101"/>
    <mergeCell ref="AG93:AG96"/>
    <mergeCell ref="AG88:AG91"/>
    <mergeCell ref="AG83:AG86"/>
    <mergeCell ref="AN93:AN96"/>
    <mergeCell ref="AI95:AI96"/>
    <mergeCell ref="AI99:AI101"/>
    <mergeCell ref="AK88:AK91"/>
    <mergeCell ref="AJ88:AJ91"/>
    <mergeCell ref="AI88:AI91"/>
    <mergeCell ref="AI84:AI86"/>
    <mergeCell ref="AL93:AL96"/>
    <mergeCell ref="AM93:AM96"/>
    <mergeCell ref="AL98:AL101"/>
    <mergeCell ref="AK98:AK101"/>
    <mergeCell ref="AJ98:AJ101"/>
    <mergeCell ref="AL83:AL86"/>
    <mergeCell ref="AM83:AM86"/>
    <mergeCell ref="AG98:AG101"/>
    <mergeCell ref="AJ83:AJ86"/>
    <mergeCell ref="AK83:AK86"/>
    <mergeCell ref="AO93:AO96"/>
    <mergeCell ref="AO88:AO91"/>
    <mergeCell ref="AN88:AN91"/>
    <mergeCell ref="AM88:AM91"/>
    <mergeCell ref="AL88:AL91"/>
    <mergeCell ref="AD469:AD473"/>
    <mergeCell ref="AD87:AD91"/>
    <mergeCell ref="AD92:AD96"/>
    <mergeCell ref="AD97:AD101"/>
    <mergeCell ref="AD117:AD121"/>
    <mergeCell ref="AD122:AD126"/>
    <mergeCell ref="AD132:AD145"/>
    <mergeCell ref="AD221:AD225"/>
    <mergeCell ref="AD353:AD356"/>
    <mergeCell ref="AD357:AD370"/>
    <mergeCell ref="AD399:AD412"/>
    <mergeCell ref="AD455:AD468"/>
    <mergeCell ref="AH99:AH101"/>
    <mergeCell ref="AH119:AH121"/>
    <mergeCell ref="AO118:AO121"/>
    <mergeCell ref="AG469:AG473"/>
    <mergeCell ref="AH469:AH473"/>
    <mergeCell ref="AH309:AH313"/>
    <mergeCell ref="AH315:AH327"/>
    <mergeCell ref="AJ160:AJ164"/>
    <mergeCell ref="AK160:AK164"/>
    <mergeCell ref="AL160:AL164"/>
    <mergeCell ref="AM160:AM164"/>
    <mergeCell ref="AJ236:AJ240"/>
    <mergeCell ref="AD82:AD86"/>
    <mergeCell ref="AH83:AH86"/>
    <mergeCell ref="AH88:AH91"/>
    <mergeCell ref="AH95:AH96"/>
    <mergeCell ref="AG118:AG121"/>
    <mergeCell ref="AJ93:AJ96"/>
    <mergeCell ref="AK93:AK96"/>
    <mergeCell ref="AJ118:AJ121"/>
    <mergeCell ref="AK118:AK121"/>
    <mergeCell ref="AI119:AI121"/>
    <mergeCell ref="AK227:AK230"/>
    <mergeCell ref="AJ227:AJ230"/>
    <mergeCell ref="AJ232:AJ235"/>
    <mergeCell ref="AK232:AK235"/>
    <mergeCell ref="AK123:AK126"/>
    <mergeCell ref="AJ123:AJ126"/>
    <mergeCell ref="AJ242:AJ245"/>
    <mergeCell ref="AJ247:AJ250"/>
    <mergeCell ref="AK236:AK240"/>
    <mergeCell ref="AK242:AK245"/>
    <mergeCell ref="AJ222:AJ225"/>
    <mergeCell ref="AK222:AK225"/>
    <mergeCell ref="AL222:AL225"/>
    <mergeCell ref="AM222:AM225"/>
    <mergeCell ref="AJ257:AJ260"/>
    <mergeCell ref="AJ262:AJ265"/>
    <mergeCell ref="AJ267:AJ284"/>
    <mergeCell ref="AJ286:AJ289"/>
    <mergeCell ref="AK286:AK289"/>
    <mergeCell ref="AM267:AM284"/>
    <mergeCell ref="AM247:AM250"/>
    <mergeCell ref="AM257:AM260"/>
    <mergeCell ref="AK257:AK260"/>
    <mergeCell ref="AK267:AK284"/>
    <mergeCell ref="AL267:AL284"/>
    <mergeCell ref="AK247:AK250"/>
    <mergeCell ref="AL247:AL250"/>
    <mergeCell ref="AL257:AL260"/>
    <mergeCell ref="AK262:AK265"/>
    <mergeCell ref="AM262:AM265"/>
    <mergeCell ref="AL262:AL265"/>
    <mergeCell ref="AJ295:AJ299"/>
    <mergeCell ref="AK295:AK299"/>
    <mergeCell ref="AL295:AL299"/>
    <mergeCell ref="AJ291:AJ294"/>
    <mergeCell ref="AK291:AK294"/>
    <mergeCell ref="AM295:AM299"/>
    <mergeCell ref="AN295:AN299"/>
    <mergeCell ref="AO295:AO299"/>
    <mergeCell ref="AO309:AO313"/>
    <mergeCell ref="AN309:AN313"/>
    <mergeCell ref="AM309:AM313"/>
    <mergeCell ref="AL309:AL313"/>
    <mergeCell ref="AK309:AK313"/>
    <mergeCell ref="AO291:AO294"/>
    <mergeCell ref="AJ329:AJ341"/>
    <mergeCell ref="AJ345:AJ352"/>
    <mergeCell ref="AL315:AL327"/>
    <mergeCell ref="AJ309:AJ313"/>
    <mergeCell ref="AJ315:AJ327"/>
    <mergeCell ref="AK315:AK327"/>
    <mergeCell ref="AM329:AM341"/>
    <mergeCell ref="AL329:AL341"/>
    <mergeCell ref="AK329:AK341"/>
    <mergeCell ref="AK345:AK352"/>
    <mergeCell ref="AL345:AL352"/>
    <mergeCell ref="AM345:AM352"/>
    <mergeCell ref="AO386:AO398"/>
    <mergeCell ref="AN386:AN398"/>
    <mergeCell ref="AM386:AM398"/>
    <mergeCell ref="AL386:AL398"/>
    <mergeCell ref="AK386:AK398"/>
    <mergeCell ref="AJ386:AJ398"/>
    <mergeCell ref="AJ407:AJ412"/>
    <mergeCell ref="AK407:AK412"/>
    <mergeCell ref="AL407:AL412"/>
    <mergeCell ref="AM407:AM412"/>
    <mergeCell ref="AO407:AO412"/>
    <mergeCell ref="AM353:AM356"/>
    <mergeCell ref="AL353:AL356"/>
    <mergeCell ref="AK353:AK356"/>
    <mergeCell ref="AJ414:AJ426"/>
    <mergeCell ref="AJ373:AJ384"/>
    <mergeCell ref="AK373:AK384"/>
    <mergeCell ref="AL373:AL384"/>
    <mergeCell ref="AM373:AM384"/>
    <mergeCell ref="AN373:AN384"/>
    <mergeCell ref="AJ353:AJ356"/>
    <mergeCell ref="AJ358:AJ370"/>
    <mergeCell ref="AK358:AK370"/>
    <mergeCell ref="AL358:AL370"/>
    <mergeCell ref="AM358:AM370"/>
    <mergeCell ref="AN358:AN370"/>
    <mergeCell ref="AN407:AN412"/>
    <mergeCell ref="AJ428:AJ440"/>
    <mergeCell ref="AJ447:AJ454"/>
    <mergeCell ref="AJ464:AJ468"/>
    <mergeCell ref="AK447:AK454"/>
    <mergeCell ref="AK464:AK468"/>
    <mergeCell ref="AL447:AL454"/>
    <mergeCell ref="AM447:AM454"/>
    <mergeCell ref="AN447:AN454"/>
    <mergeCell ref="AO447:AO454"/>
    <mergeCell ref="AO464:AO468"/>
    <mergeCell ref="AN464:AN468"/>
    <mergeCell ref="AM464:AM468"/>
    <mergeCell ref="AL464:AL468"/>
    <mergeCell ref="AO428:AO440"/>
    <mergeCell ref="AN428:AN440"/>
    <mergeCell ref="AM428:AM440"/>
    <mergeCell ref="AL428:AL440"/>
    <mergeCell ref="AK428:AK440"/>
    <mergeCell ref="AO373:AO384"/>
    <mergeCell ref="AL242:AL245"/>
    <mergeCell ref="AM242:AM245"/>
    <mergeCell ref="AN242:AN245"/>
    <mergeCell ref="AO242:AO245"/>
    <mergeCell ref="AK469:AK473"/>
    <mergeCell ref="AL469:AL473"/>
    <mergeCell ref="AM469:AM473"/>
    <mergeCell ref="AN469:AN473"/>
    <mergeCell ref="AO469:AO473"/>
    <mergeCell ref="AL286:AL289"/>
    <mergeCell ref="AM286:AM289"/>
    <mergeCell ref="AN286:AN289"/>
    <mergeCell ref="AO286:AO289"/>
    <mergeCell ref="AO414:AO426"/>
    <mergeCell ref="AN414:AN426"/>
    <mergeCell ref="AM414:AM426"/>
    <mergeCell ref="AL414:AL426"/>
    <mergeCell ref="AK414:AK426"/>
    <mergeCell ref="AM315:AM327"/>
    <mergeCell ref="AN315:AN327"/>
    <mergeCell ref="AO315:AO327"/>
    <mergeCell ref="AL291:AL294"/>
    <mergeCell ref="AM291:AM294"/>
    <mergeCell ref="AN118:AN121"/>
    <mergeCell ref="AO236:AO240"/>
    <mergeCell ref="AN236:AN240"/>
    <mergeCell ref="AM236:AM240"/>
    <mergeCell ref="AL236:AL240"/>
    <mergeCell ref="AO227:AO230"/>
    <mergeCell ref="AN227:AN230"/>
    <mergeCell ref="AM227:AM230"/>
    <mergeCell ref="AL227:AL230"/>
    <mergeCell ref="AL232:AL235"/>
    <mergeCell ref="AM232:AM235"/>
    <mergeCell ref="AN160:AN164"/>
    <mergeCell ref="AO160:AO164"/>
    <mergeCell ref="AL118:AL121"/>
    <mergeCell ref="AM118:AM121"/>
    <mergeCell ref="AM123:AM126"/>
    <mergeCell ref="AL123:AL126"/>
    <mergeCell ref="AP291:AP294"/>
    <mergeCell ref="AP262:AP265"/>
    <mergeCell ref="AP222:AP225"/>
    <mergeCell ref="AP447:AP454"/>
    <mergeCell ref="AP414:AP426"/>
    <mergeCell ref="AP407:AP412"/>
    <mergeCell ref="AP386:AP398"/>
    <mergeCell ref="AP373:AP384"/>
    <mergeCell ref="AP345:AP352"/>
    <mergeCell ref="AP329:AP341"/>
    <mergeCell ref="AP315:AP327"/>
    <mergeCell ref="AP309:AP313"/>
    <mergeCell ref="AP267:AP284"/>
    <mergeCell ref="AP286:AP289"/>
    <mergeCell ref="AO358:AO370"/>
    <mergeCell ref="AO329:AO341"/>
    <mergeCell ref="AN329:AN341"/>
    <mergeCell ref="AN222:AN225"/>
    <mergeCell ref="AO222:AO225"/>
    <mergeCell ref="AN267:AN284"/>
    <mergeCell ref="AO267:AO284"/>
    <mergeCell ref="AO123:AO126"/>
    <mergeCell ref="AN123:AN126"/>
    <mergeCell ref="AN247:AN250"/>
    <mergeCell ref="AO247:AO250"/>
    <mergeCell ref="AN257:AN260"/>
    <mergeCell ref="AO257:AO260"/>
    <mergeCell ref="AO262:AO265"/>
    <mergeCell ref="AN262:AN265"/>
    <mergeCell ref="AN232:AN235"/>
    <mergeCell ref="AO232:AO235"/>
    <mergeCell ref="AN291:AN294"/>
    <mergeCell ref="AN345:AN352"/>
    <mergeCell ref="AO345:AO352"/>
    <mergeCell ref="AO353:AO356"/>
    <mergeCell ref="AN353:AN356"/>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5422223578601"/>
  </sheetPr>
  <dimension ref="A1:AG888"/>
  <sheetViews>
    <sheetView rightToLeft="1" zoomScale="90" zoomScaleNormal="90" workbookViewId="0">
      <pane xSplit="3" ySplit="2" topLeftCell="W51" activePane="bottomRight" state="frozen"/>
      <selection activeCell="A2" sqref="A2"/>
      <selection pane="topRight" activeCell="D2" sqref="D2"/>
      <selection pane="bottomLeft" activeCell="A3" sqref="A3"/>
      <selection pane="bottomRight" activeCell="AF3" sqref="AF3"/>
    </sheetView>
  </sheetViews>
  <sheetFormatPr defaultColWidth="9.125" defaultRowHeight="18" x14ac:dyDescent="0.2"/>
  <cols>
    <col min="1" max="1" width="6.75" style="50" customWidth="1"/>
    <col min="2" max="2" width="42.25" style="131" customWidth="1"/>
    <col min="3" max="3" width="13.125" style="50" customWidth="1"/>
    <col min="4" max="4" width="13.25" style="132" hidden="1" customWidth="1"/>
    <col min="5" max="5" width="11.25" style="133" hidden="1" customWidth="1"/>
    <col min="6" max="6" width="9.125" style="127" hidden="1" customWidth="1"/>
    <col min="7" max="7" width="15.25" style="134" hidden="1" customWidth="1"/>
    <col min="8" max="8" width="15.25" style="129" hidden="1" customWidth="1"/>
    <col min="9" max="9" width="13.125" style="135" hidden="1" customWidth="1"/>
    <col min="10" max="10" width="15.25" style="136" hidden="1" customWidth="1"/>
    <col min="11" max="11" width="14.125" style="50" customWidth="1"/>
    <col min="12" max="12" width="12" style="176" customWidth="1"/>
    <col min="13" max="13" width="13.25" style="176" customWidth="1"/>
    <col min="14" max="14" width="13.25" style="235" customWidth="1"/>
    <col min="15" max="15" width="12.25" style="176" customWidth="1"/>
    <col min="16" max="16" width="12.25" style="234" customWidth="1"/>
    <col min="17" max="17" width="12.25" style="176" customWidth="1"/>
    <col min="18" max="18" width="9.125" style="176"/>
    <col min="19" max="19" width="12" style="176" customWidth="1"/>
    <col min="20" max="20" width="12.75" style="176" customWidth="1"/>
    <col min="21" max="21" width="12" style="176" customWidth="1"/>
    <col min="22" max="22" width="11.75" style="176" customWidth="1"/>
    <col min="23" max="23" width="9.125" style="176"/>
    <col min="24" max="24" width="13.25" style="176" bestFit="1" customWidth="1"/>
    <col min="25" max="25" width="11.75" style="352" customWidth="1"/>
    <col min="26" max="26" width="14.25" style="232" hidden="1" customWidth="1"/>
    <col min="27" max="27" width="16.25" style="233" hidden="1" customWidth="1"/>
    <col min="28" max="28" width="45.25" style="122" hidden="1" customWidth="1"/>
    <col min="29" max="29" width="41.125" style="501" bestFit="1" customWidth="1"/>
    <col min="30" max="30" width="18.25" style="509" customWidth="1"/>
    <col min="31" max="31" width="9.125" style="502"/>
    <col min="32" max="32" width="35" style="509" customWidth="1"/>
    <col min="33" max="33" width="11.125" style="124" customWidth="1"/>
    <col min="34" max="16384" width="9.125" style="122"/>
  </cols>
  <sheetData>
    <row r="1" spans="1:33" ht="24.75" thickBot="1" x14ac:dyDescent="0.25">
      <c r="A1" s="337"/>
      <c r="B1" s="338"/>
      <c r="C1" s="338"/>
      <c r="D1" s="328"/>
      <c r="E1" s="328"/>
      <c r="F1" s="329"/>
      <c r="G1" s="217"/>
      <c r="H1" s="217"/>
      <c r="I1" s="330"/>
      <c r="J1" s="330"/>
      <c r="K1" s="339"/>
      <c r="L1" s="339"/>
      <c r="M1" s="339"/>
      <c r="N1" s="331"/>
      <c r="O1" s="332"/>
      <c r="P1" s="333"/>
      <c r="Q1" s="332"/>
      <c r="R1" s="217"/>
      <c r="S1" s="217"/>
      <c r="T1" s="217"/>
      <c r="U1" s="217"/>
      <c r="V1" s="217"/>
      <c r="W1" s="217"/>
      <c r="X1" s="217"/>
      <c r="Y1" s="348"/>
      <c r="Z1" s="334"/>
      <c r="AA1" s="335"/>
      <c r="AB1" s="336"/>
    </row>
    <row r="2" spans="1:33" s="124" customFormat="1" ht="72.75" thickBot="1" x14ac:dyDescent="0.25">
      <c r="A2" s="123" t="s">
        <v>1</v>
      </c>
      <c r="B2" s="309" t="s">
        <v>2</v>
      </c>
      <c r="C2" s="310" t="s">
        <v>3</v>
      </c>
      <c r="D2" s="311" t="s">
        <v>247</v>
      </c>
      <c r="E2" s="312" t="s">
        <v>248</v>
      </c>
      <c r="F2" s="313" t="s">
        <v>249</v>
      </c>
      <c r="G2" s="314" t="s">
        <v>250</v>
      </c>
      <c r="H2" s="315" t="s">
        <v>253</v>
      </c>
      <c r="I2" s="316" t="s">
        <v>251</v>
      </c>
      <c r="J2" s="317" t="s">
        <v>246</v>
      </c>
      <c r="K2" s="318" t="s">
        <v>4</v>
      </c>
      <c r="L2" s="319" t="s">
        <v>254</v>
      </c>
      <c r="M2" s="320" t="s">
        <v>252</v>
      </c>
      <c r="N2" s="300" t="s">
        <v>263</v>
      </c>
      <c r="O2" s="321" t="s">
        <v>255</v>
      </c>
      <c r="P2" s="322" t="s">
        <v>267</v>
      </c>
      <c r="Q2" s="321" t="s">
        <v>268</v>
      </c>
      <c r="R2" s="323" t="s">
        <v>540</v>
      </c>
      <c r="S2" s="323" t="s">
        <v>541</v>
      </c>
      <c r="T2" s="324" t="s">
        <v>267</v>
      </c>
      <c r="U2" s="323" t="s">
        <v>268</v>
      </c>
      <c r="V2" s="325" t="s">
        <v>543</v>
      </c>
      <c r="W2" s="325" t="s">
        <v>578</v>
      </c>
      <c r="X2" s="325" t="s">
        <v>579</v>
      </c>
      <c r="Y2" s="354" t="s">
        <v>713</v>
      </c>
      <c r="Z2" s="326" t="s">
        <v>605</v>
      </c>
      <c r="AA2" s="326" t="s">
        <v>714</v>
      </c>
      <c r="AB2" s="327" t="s">
        <v>543</v>
      </c>
      <c r="AC2" s="501" t="s">
        <v>729</v>
      </c>
      <c r="AD2" s="509" t="s">
        <v>730</v>
      </c>
      <c r="AE2" s="502" t="s">
        <v>731</v>
      </c>
      <c r="AF2" s="509" t="s">
        <v>732</v>
      </c>
      <c r="AG2" s="124" t="s">
        <v>733</v>
      </c>
    </row>
    <row r="3" spans="1:33" ht="72.75" thickBot="1" x14ac:dyDescent="0.25">
      <c r="A3" s="202"/>
      <c r="B3" s="294" t="s">
        <v>68</v>
      </c>
      <c r="C3" s="295">
        <v>81453</v>
      </c>
      <c r="D3" s="296">
        <v>-1</v>
      </c>
      <c r="E3" s="297"/>
      <c r="F3" s="297"/>
      <c r="G3" s="297"/>
      <c r="H3" s="297"/>
      <c r="I3" s="297"/>
      <c r="J3" s="297"/>
      <c r="K3" s="298">
        <v>4570000</v>
      </c>
      <c r="L3" s="298">
        <v>5070000</v>
      </c>
      <c r="M3" s="299">
        <v>0.10940919037199125</v>
      </c>
      <c r="N3" s="300">
        <v>10</v>
      </c>
      <c r="O3" s="301">
        <f t="shared" ref="O3:O95" si="0">L3+(L3*N3/100)</f>
        <v>5577000</v>
      </c>
      <c r="P3" s="302">
        <v>5570000</v>
      </c>
      <c r="Q3" s="303">
        <f t="shared" ref="Q3:Q60" si="1">(P3-L3)/L3</f>
        <v>9.8619329388560162E-2</v>
      </c>
      <c r="R3" s="295">
        <v>25</v>
      </c>
      <c r="S3" s="304">
        <f>P3+(P3*R3/100)</f>
        <v>6962500</v>
      </c>
      <c r="T3" s="305">
        <v>6970000</v>
      </c>
      <c r="U3" s="306">
        <f>(T3-P3)/P3</f>
        <v>0.25134649910233392</v>
      </c>
      <c r="V3" s="191"/>
      <c r="W3" s="191" t="str">
        <f>RIGHT(C3:C3,2)</f>
        <v>53</v>
      </c>
      <c r="X3" s="191" t="str">
        <f>LEFT(C3,3)</f>
        <v>814</v>
      </c>
      <c r="Y3" s="349">
        <v>30000000</v>
      </c>
      <c r="Z3" s="307">
        <v>2500000</v>
      </c>
      <c r="AA3" s="284"/>
      <c r="AB3" s="308" t="s">
        <v>581</v>
      </c>
      <c r="AC3" s="501" t="s">
        <v>735</v>
      </c>
      <c r="AD3" s="509" t="s">
        <v>736</v>
      </c>
      <c r="AE3" s="502">
        <v>0</v>
      </c>
      <c r="AF3" s="509" t="s">
        <v>737</v>
      </c>
      <c r="AG3" s="124" t="s">
        <v>738</v>
      </c>
    </row>
    <row r="4" spans="1:33" ht="144" x14ac:dyDescent="0.2">
      <c r="A4" s="202"/>
      <c r="B4" s="203" t="s">
        <v>550</v>
      </c>
      <c r="C4" s="164">
        <v>81055</v>
      </c>
      <c r="D4" s="199">
        <v>-1</v>
      </c>
      <c r="E4" s="166"/>
      <c r="F4" s="166"/>
      <c r="G4" s="166"/>
      <c r="H4" s="166"/>
      <c r="I4" s="166"/>
      <c r="J4" s="166"/>
      <c r="K4" s="228">
        <v>4770000</v>
      </c>
      <c r="L4" s="228">
        <v>5470000</v>
      </c>
      <c r="M4" s="229">
        <v>0.14675052410901468</v>
      </c>
      <c r="N4" s="168">
        <v>10</v>
      </c>
      <c r="O4" s="169">
        <f t="shared" si="0"/>
        <v>6017000</v>
      </c>
      <c r="P4" s="170">
        <v>6070000</v>
      </c>
      <c r="Q4" s="171">
        <f t="shared" si="1"/>
        <v>0.10968921389396709</v>
      </c>
      <c r="R4" s="164">
        <v>25</v>
      </c>
      <c r="S4" s="172">
        <f t="shared" ref="S4:S119" si="2">P4+(P4*R4/100)</f>
        <v>7587500</v>
      </c>
      <c r="T4" s="173">
        <v>7570000</v>
      </c>
      <c r="U4" s="174">
        <f t="shared" ref="U4:U119" si="3">(T4-P4)/P4</f>
        <v>0.24711696869851729</v>
      </c>
      <c r="V4" s="165"/>
      <c r="W4" s="165" t="str">
        <f t="shared" ref="W4:W117" si="4">RIGHT(C4:C4,2)</f>
        <v>55</v>
      </c>
      <c r="X4" s="165" t="str">
        <f t="shared" ref="X4:X117" si="5">LEFT(C4,3)</f>
        <v>810</v>
      </c>
      <c r="Y4" s="218">
        <v>25000000</v>
      </c>
      <c r="Z4" s="200">
        <v>2500000</v>
      </c>
      <c r="AA4" s="282"/>
      <c r="AB4" s="674" t="s">
        <v>608</v>
      </c>
      <c r="AC4" s="501" t="s">
        <v>739</v>
      </c>
      <c r="AD4" s="509" t="s">
        <v>736</v>
      </c>
      <c r="AE4" s="502" t="s">
        <v>766</v>
      </c>
      <c r="AF4" s="509" t="s">
        <v>741</v>
      </c>
    </row>
    <row r="5" spans="1:33" s="375" customFormat="1" x14ac:dyDescent="0.2">
      <c r="A5" s="361"/>
      <c r="B5" s="362" t="s">
        <v>58</v>
      </c>
      <c r="C5" s="363">
        <v>81056</v>
      </c>
      <c r="D5" s="364">
        <v>-1</v>
      </c>
      <c r="E5" s="365"/>
      <c r="F5" s="365"/>
      <c r="G5" s="365"/>
      <c r="H5" s="365"/>
      <c r="I5" s="365"/>
      <c r="J5" s="365"/>
      <c r="K5" s="366">
        <v>7170000</v>
      </c>
      <c r="L5" s="366">
        <v>8270000</v>
      </c>
      <c r="M5" s="367">
        <v>0.15341701534170155</v>
      </c>
      <c r="N5" s="368">
        <v>20</v>
      </c>
      <c r="O5" s="360">
        <f t="shared" si="0"/>
        <v>9924000</v>
      </c>
      <c r="P5" s="360">
        <v>9970000</v>
      </c>
      <c r="Q5" s="369">
        <f t="shared" si="1"/>
        <v>0.20556227327690446</v>
      </c>
      <c r="R5" s="363">
        <v>25</v>
      </c>
      <c r="S5" s="360">
        <f t="shared" si="2"/>
        <v>12462500</v>
      </c>
      <c r="T5" s="360">
        <v>12470000</v>
      </c>
      <c r="U5" s="370">
        <f t="shared" si="3"/>
        <v>0.25075225677031093</v>
      </c>
      <c r="V5" s="371" t="s">
        <v>613</v>
      </c>
      <c r="W5" s="371" t="str">
        <f t="shared" si="4"/>
        <v>56</v>
      </c>
      <c r="X5" s="371" t="str">
        <f t="shared" si="5"/>
        <v>810</v>
      </c>
      <c r="Y5" s="372">
        <v>3700</v>
      </c>
      <c r="Z5" s="373">
        <v>3300000</v>
      </c>
      <c r="AA5" s="374"/>
      <c r="AB5" s="675"/>
      <c r="AC5" s="503"/>
      <c r="AD5" s="509"/>
      <c r="AE5" s="502"/>
      <c r="AF5" s="509"/>
      <c r="AG5" s="504"/>
    </row>
    <row r="6" spans="1:33" x14ac:dyDescent="0.2">
      <c r="A6" s="202"/>
      <c r="B6" s="195" t="s">
        <v>59</v>
      </c>
      <c r="C6" s="119">
        <v>81057</v>
      </c>
      <c r="D6" s="125">
        <v>-1</v>
      </c>
      <c r="E6" s="177"/>
      <c r="F6" s="177"/>
      <c r="G6" s="177"/>
      <c r="H6" s="177"/>
      <c r="I6" s="177"/>
      <c r="J6" s="177"/>
      <c r="K6" s="224">
        <v>9670000</v>
      </c>
      <c r="L6" s="224">
        <v>11170000</v>
      </c>
      <c r="M6" s="225">
        <v>0.15511892450879008</v>
      </c>
      <c r="N6" s="60">
        <v>30</v>
      </c>
      <c r="O6" s="61">
        <f t="shared" si="0"/>
        <v>14521000</v>
      </c>
      <c r="P6" s="141">
        <v>14570000</v>
      </c>
      <c r="Q6" s="84">
        <f t="shared" si="1"/>
        <v>0.30438675022381378</v>
      </c>
      <c r="R6" s="119">
        <v>25</v>
      </c>
      <c r="S6" s="121">
        <f t="shared" si="2"/>
        <v>18212500</v>
      </c>
      <c r="T6" s="100">
        <v>18270000</v>
      </c>
      <c r="U6" s="137">
        <f t="shared" si="3"/>
        <v>0.25394646533973919</v>
      </c>
      <c r="W6" s="176" t="str">
        <f t="shared" si="4"/>
        <v>57</v>
      </c>
      <c r="X6" s="176" t="str">
        <f t="shared" si="5"/>
        <v>810</v>
      </c>
      <c r="Y6" s="144">
        <v>45000000</v>
      </c>
      <c r="Z6" s="143">
        <v>4500000</v>
      </c>
      <c r="AA6" s="283"/>
      <c r="AB6" s="675"/>
      <c r="AC6" s="503"/>
    </row>
    <row r="7" spans="1:33" x14ac:dyDescent="0.2">
      <c r="A7" s="202"/>
      <c r="B7" s="195" t="s">
        <v>69</v>
      </c>
      <c r="C7" s="119">
        <v>81041</v>
      </c>
      <c r="D7" s="125">
        <v>-1</v>
      </c>
      <c r="E7" s="177"/>
      <c r="F7" s="177"/>
      <c r="G7" s="177"/>
      <c r="H7" s="177"/>
      <c r="I7" s="177"/>
      <c r="J7" s="177"/>
      <c r="K7" s="224">
        <v>10870000</v>
      </c>
      <c r="L7" s="224">
        <v>13070000</v>
      </c>
      <c r="M7" s="225">
        <v>0.20239190432382706</v>
      </c>
      <c r="N7" s="60">
        <v>40</v>
      </c>
      <c r="O7" s="61">
        <f t="shared" si="0"/>
        <v>18298000</v>
      </c>
      <c r="P7" s="141">
        <v>18270000</v>
      </c>
      <c r="Q7" s="84">
        <f t="shared" si="1"/>
        <v>0.39785768936495791</v>
      </c>
      <c r="R7" s="119">
        <v>25</v>
      </c>
      <c r="S7" s="121">
        <f t="shared" si="2"/>
        <v>22837500</v>
      </c>
      <c r="T7" s="100">
        <v>22870000</v>
      </c>
      <c r="U7" s="137">
        <f t="shared" si="3"/>
        <v>0.25177887246852765</v>
      </c>
      <c r="W7" s="176" t="str">
        <f t="shared" si="4"/>
        <v>41</v>
      </c>
      <c r="X7" s="176" t="str">
        <f t="shared" si="5"/>
        <v>810</v>
      </c>
      <c r="Y7" s="144">
        <v>80000000</v>
      </c>
      <c r="Z7" s="143">
        <v>7500000</v>
      </c>
      <c r="AA7" s="283"/>
      <c r="AB7" s="675"/>
      <c r="AC7" s="503"/>
    </row>
    <row r="8" spans="1:33" ht="18.75" thickBot="1" x14ac:dyDescent="0.25">
      <c r="A8" s="202"/>
      <c r="B8" s="209" t="s">
        <v>70</v>
      </c>
      <c r="C8" s="181">
        <v>81044</v>
      </c>
      <c r="D8" s="196">
        <v>-1</v>
      </c>
      <c r="E8" s="183"/>
      <c r="F8" s="183"/>
      <c r="G8" s="183"/>
      <c r="H8" s="183"/>
      <c r="I8" s="183"/>
      <c r="J8" s="183"/>
      <c r="K8" s="230">
        <v>20700000</v>
      </c>
      <c r="L8" s="230">
        <v>24870000</v>
      </c>
      <c r="M8" s="231">
        <v>0.20144927536231885</v>
      </c>
      <c r="N8" s="184">
        <v>25</v>
      </c>
      <c r="O8" s="185">
        <f t="shared" si="0"/>
        <v>31087500</v>
      </c>
      <c r="P8" s="186">
        <v>30870000</v>
      </c>
      <c r="Q8" s="187">
        <f t="shared" si="1"/>
        <v>0.24125452352231605</v>
      </c>
      <c r="R8" s="181">
        <v>25</v>
      </c>
      <c r="S8" s="188">
        <f t="shared" si="2"/>
        <v>38587500</v>
      </c>
      <c r="T8" s="189">
        <v>37700000</v>
      </c>
      <c r="U8" s="190">
        <f t="shared" si="3"/>
        <v>0.22125040492387432</v>
      </c>
      <c r="V8" s="191"/>
      <c r="W8" s="191" t="str">
        <f t="shared" si="4"/>
        <v>44</v>
      </c>
      <c r="X8" s="191" t="str">
        <f t="shared" si="5"/>
        <v>810</v>
      </c>
      <c r="Y8" s="347">
        <v>120000000</v>
      </c>
      <c r="Z8" s="201">
        <v>11500000</v>
      </c>
      <c r="AA8" s="284"/>
      <c r="AB8" s="676"/>
      <c r="AC8" s="503"/>
    </row>
    <row r="9" spans="1:33" s="375" customFormat="1" x14ac:dyDescent="0.2">
      <c r="A9" s="361"/>
      <c r="B9" s="376" t="s">
        <v>532</v>
      </c>
      <c r="C9" s="376">
        <v>84955</v>
      </c>
      <c r="D9" s="377"/>
      <c r="E9" s="378"/>
      <c r="F9" s="378"/>
      <c r="G9" s="378"/>
      <c r="H9" s="378"/>
      <c r="I9" s="378"/>
      <c r="J9" s="378"/>
      <c r="K9" s="379"/>
      <c r="L9" s="379">
        <v>8170000</v>
      </c>
      <c r="M9" s="380" t="s">
        <v>266</v>
      </c>
      <c r="N9" s="381">
        <v>10</v>
      </c>
      <c r="O9" s="382">
        <f>L9+(L9*N9/100)</f>
        <v>8987000</v>
      </c>
      <c r="P9" s="382">
        <v>8970000</v>
      </c>
      <c r="Q9" s="383">
        <f>(P9-L9)/L9</f>
        <v>9.7919216646266835E-2</v>
      </c>
      <c r="R9" s="376">
        <v>25</v>
      </c>
      <c r="S9" s="382">
        <f>P9+(P9*R9/100)</f>
        <v>11212500</v>
      </c>
      <c r="T9" s="382">
        <v>12170000</v>
      </c>
      <c r="U9" s="384">
        <f>(T9-P9)/P9</f>
        <v>0.35674470457079155</v>
      </c>
      <c r="V9" s="377" t="s">
        <v>613</v>
      </c>
      <c r="W9" s="377" t="str">
        <f>RIGHT(C9:C9,2)</f>
        <v>55</v>
      </c>
      <c r="X9" s="377" t="str">
        <f>LEFT(C9,3)</f>
        <v>849</v>
      </c>
      <c r="Y9" s="350">
        <v>2000</v>
      </c>
      <c r="Z9" s="385">
        <v>2300000</v>
      </c>
      <c r="AA9" s="386"/>
      <c r="AB9" s="387"/>
      <c r="AC9" s="501"/>
      <c r="AD9" s="509"/>
      <c r="AE9" s="502"/>
      <c r="AF9" s="509"/>
      <c r="AG9" s="504"/>
    </row>
    <row r="10" spans="1:33" s="375" customFormat="1" x14ac:dyDescent="0.2">
      <c r="A10" s="361"/>
      <c r="B10" s="363" t="s">
        <v>533</v>
      </c>
      <c r="C10" s="363">
        <v>84956</v>
      </c>
      <c r="D10" s="371"/>
      <c r="E10" s="365"/>
      <c r="F10" s="365"/>
      <c r="G10" s="365"/>
      <c r="H10" s="365"/>
      <c r="I10" s="365"/>
      <c r="J10" s="365"/>
      <c r="K10" s="366"/>
      <c r="L10" s="366">
        <v>10970000</v>
      </c>
      <c r="M10" s="367" t="s">
        <v>266</v>
      </c>
      <c r="N10" s="368">
        <v>20</v>
      </c>
      <c r="O10" s="360">
        <f>L10+(L10*N10/100)</f>
        <v>13164000</v>
      </c>
      <c r="P10" s="360">
        <v>13170000</v>
      </c>
      <c r="Q10" s="369">
        <f>(P10-L10)/L10</f>
        <v>0.20054694621695535</v>
      </c>
      <c r="R10" s="363">
        <v>25</v>
      </c>
      <c r="S10" s="360">
        <f>P10+(P10*R10/100)</f>
        <v>16462500</v>
      </c>
      <c r="T10" s="360">
        <v>17770000</v>
      </c>
      <c r="U10" s="370">
        <f>(T10-P10)/P10</f>
        <v>0.34927866362946092</v>
      </c>
      <c r="V10" s="371" t="s">
        <v>613</v>
      </c>
      <c r="W10" s="371" t="str">
        <f>RIGHT(C10:C10,2)</f>
        <v>56</v>
      </c>
      <c r="X10" s="371" t="str">
        <f>LEFT(C10,3)</f>
        <v>849</v>
      </c>
      <c r="Y10" s="372">
        <v>3000</v>
      </c>
      <c r="Z10" s="373">
        <v>3500000</v>
      </c>
      <c r="AA10" s="374"/>
      <c r="AB10" s="388"/>
      <c r="AC10" s="501"/>
      <c r="AD10" s="509"/>
      <c r="AE10" s="502"/>
      <c r="AF10" s="509"/>
      <c r="AG10" s="504"/>
    </row>
    <row r="11" spans="1:33" s="375" customFormat="1" x14ac:dyDescent="0.2">
      <c r="A11" s="361"/>
      <c r="B11" s="363" t="s">
        <v>534</v>
      </c>
      <c r="C11" s="363">
        <v>84957</v>
      </c>
      <c r="D11" s="371"/>
      <c r="E11" s="365"/>
      <c r="F11" s="365"/>
      <c r="G11" s="365"/>
      <c r="H11" s="365"/>
      <c r="I11" s="365"/>
      <c r="J11" s="365"/>
      <c r="K11" s="366"/>
      <c r="L11" s="366">
        <v>13870000</v>
      </c>
      <c r="M11" s="367" t="s">
        <v>266</v>
      </c>
      <c r="N11" s="368">
        <v>30</v>
      </c>
      <c r="O11" s="360">
        <f>L11+(L11*N11/100)</f>
        <v>18031000</v>
      </c>
      <c r="P11" s="360">
        <v>18070000</v>
      </c>
      <c r="Q11" s="369">
        <f>(P11-L11)/L11</f>
        <v>0.3028118240807498</v>
      </c>
      <c r="R11" s="363">
        <v>25</v>
      </c>
      <c r="S11" s="360">
        <f>P11+(P11*R11/100)</f>
        <v>22587500</v>
      </c>
      <c r="T11" s="360">
        <v>22570000</v>
      </c>
      <c r="U11" s="370">
        <f>(T11-P11)/P11</f>
        <v>0.24903154399557278</v>
      </c>
      <c r="V11" s="371" t="s">
        <v>613</v>
      </c>
      <c r="W11" s="371" t="str">
        <f>RIGHT(C11:C11,2)</f>
        <v>57</v>
      </c>
      <c r="X11" s="371" t="str">
        <f>LEFT(C11,3)</f>
        <v>849</v>
      </c>
      <c r="Y11" s="372">
        <v>4500</v>
      </c>
      <c r="Z11" s="373">
        <v>4400000</v>
      </c>
      <c r="AA11" s="374"/>
      <c r="AB11" s="388"/>
      <c r="AC11" s="501"/>
      <c r="AD11" s="509"/>
      <c r="AE11" s="502"/>
      <c r="AF11" s="509"/>
      <c r="AG11" s="504"/>
    </row>
    <row r="12" spans="1:33" s="375" customFormat="1" x14ac:dyDescent="0.2">
      <c r="A12" s="361"/>
      <c r="B12" s="363" t="s">
        <v>535</v>
      </c>
      <c r="C12" s="363">
        <v>84941</v>
      </c>
      <c r="D12" s="371"/>
      <c r="E12" s="365"/>
      <c r="F12" s="365"/>
      <c r="G12" s="365"/>
      <c r="H12" s="365"/>
      <c r="I12" s="365"/>
      <c r="J12" s="365"/>
      <c r="K12" s="366"/>
      <c r="L12" s="366">
        <v>15770000</v>
      </c>
      <c r="M12" s="367" t="s">
        <v>266</v>
      </c>
      <c r="N12" s="368">
        <v>40</v>
      </c>
      <c r="O12" s="360">
        <f>L12+(L12*N12/100)</f>
        <v>22078000</v>
      </c>
      <c r="P12" s="360">
        <v>22070000</v>
      </c>
      <c r="Q12" s="369">
        <f>(P12-L12)/L12</f>
        <v>0.39949270767279643</v>
      </c>
      <c r="R12" s="363">
        <v>25</v>
      </c>
      <c r="S12" s="360">
        <f>P12+(P12*R12/100)</f>
        <v>27587500</v>
      </c>
      <c r="T12" s="360">
        <v>29770000</v>
      </c>
      <c r="U12" s="370">
        <f>(T12-P12)/P12</f>
        <v>0.34888989578613505</v>
      </c>
      <c r="V12" s="371" t="s">
        <v>613</v>
      </c>
      <c r="W12" s="371" t="str">
        <f>RIGHT(C12:C12,2)</f>
        <v>41</v>
      </c>
      <c r="X12" s="371" t="str">
        <f>LEFT(C12,3)</f>
        <v>849</v>
      </c>
      <c r="Y12" s="372">
        <v>6000</v>
      </c>
      <c r="Z12" s="373">
        <v>6100000</v>
      </c>
      <c r="AA12" s="374"/>
      <c r="AB12" s="388"/>
      <c r="AC12" s="501"/>
      <c r="AD12" s="509"/>
      <c r="AE12" s="502"/>
      <c r="AF12" s="509"/>
      <c r="AG12" s="504"/>
    </row>
    <row r="13" spans="1:33" s="375" customFormat="1" ht="18.75" thickBot="1" x14ac:dyDescent="0.25">
      <c r="A13" s="361"/>
      <c r="B13" s="389" t="s">
        <v>536</v>
      </c>
      <c r="C13" s="389">
        <v>84944</v>
      </c>
      <c r="D13" s="390"/>
      <c r="E13" s="391"/>
      <c r="F13" s="391"/>
      <c r="G13" s="391"/>
      <c r="H13" s="391"/>
      <c r="I13" s="391"/>
      <c r="J13" s="391"/>
      <c r="K13" s="392"/>
      <c r="L13" s="392">
        <v>27570000</v>
      </c>
      <c r="M13" s="393" t="s">
        <v>266</v>
      </c>
      <c r="N13" s="394">
        <v>25</v>
      </c>
      <c r="O13" s="395">
        <f>L13+(L13*N13/100)</f>
        <v>34462500</v>
      </c>
      <c r="P13" s="395">
        <v>34470000</v>
      </c>
      <c r="Q13" s="396">
        <f>(P13-L13)/L13</f>
        <v>0.25027203482045701</v>
      </c>
      <c r="R13" s="389">
        <v>25</v>
      </c>
      <c r="S13" s="395">
        <f>P13+(P13*R13/100)</f>
        <v>43087500</v>
      </c>
      <c r="T13" s="395">
        <v>42970000</v>
      </c>
      <c r="U13" s="397">
        <f>(T13-P13)/P13</f>
        <v>0.24659123875834058</v>
      </c>
      <c r="V13" s="390" t="s">
        <v>613</v>
      </c>
      <c r="W13" s="390" t="str">
        <f>RIGHT(C13:C13,2)</f>
        <v>44</v>
      </c>
      <c r="X13" s="390" t="str">
        <f>LEFT(C13,3)</f>
        <v>849</v>
      </c>
      <c r="Y13" s="398">
        <v>10000</v>
      </c>
      <c r="Z13" s="399">
        <v>10900000</v>
      </c>
      <c r="AA13" s="400"/>
      <c r="AB13" s="401"/>
      <c r="AC13" s="501"/>
      <c r="AD13" s="509"/>
      <c r="AE13" s="502"/>
      <c r="AF13" s="509"/>
      <c r="AG13" s="504"/>
    </row>
    <row r="14" spans="1:33" ht="90" x14ac:dyDescent="0.2">
      <c r="A14" s="202"/>
      <c r="B14" s="198" t="s">
        <v>657</v>
      </c>
      <c r="C14" s="164">
        <v>84011</v>
      </c>
      <c r="D14" s="194">
        <v>-1</v>
      </c>
      <c r="E14" s="167"/>
      <c r="F14" s="167"/>
      <c r="G14" s="167"/>
      <c r="H14" s="167"/>
      <c r="I14" s="167"/>
      <c r="J14" s="167"/>
      <c r="K14" s="228">
        <v>3170000</v>
      </c>
      <c r="L14" s="228">
        <v>3170000</v>
      </c>
      <c r="M14" s="229">
        <v>0</v>
      </c>
      <c r="N14" s="168">
        <v>10</v>
      </c>
      <c r="O14" s="169">
        <f t="shared" ref="O14:O23" si="6">L14+(L14*N14/100)</f>
        <v>3487000</v>
      </c>
      <c r="P14" s="170">
        <v>3470000</v>
      </c>
      <c r="Q14" s="171">
        <f t="shared" ref="Q14:Q23" si="7">(P14-L14)/L14</f>
        <v>9.4637223974763401E-2</v>
      </c>
      <c r="R14" s="164">
        <v>25</v>
      </c>
      <c r="S14" s="172">
        <f t="shared" ref="S14:S23" si="8">P14+(P14*R14/100)</f>
        <v>4337500</v>
      </c>
      <c r="T14" s="173">
        <v>4370000</v>
      </c>
      <c r="U14" s="174">
        <f t="shared" ref="U14:U23" si="9">(T14-P14)/P14</f>
        <v>0.25936599423631124</v>
      </c>
      <c r="V14" s="165"/>
      <c r="W14" s="165" t="str">
        <f t="shared" ref="W14:W23" si="10">RIGHT(C14:C14,2)</f>
        <v>11</v>
      </c>
      <c r="X14" s="165" t="str">
        <f t="shared" ref="X14:X23" si="11">LEFT(C14,3)</f>
        <v>840</v>
      </c>
      <c r="Y14" s="218">
        <v>25000000</v>
      </c>
      <c r="Z14" s="200"/>
      <c r="AA14" s="282"/>
      <c r="AB14" s="212"/>
      <c r="AC14" s="501" t="s">
        <v>742</v>
      </c>
      <c r="AD14" s="509" t="s">
        <v>743</v>
      </c>
      <c r="AE14" s="502">
        <v>-100</v>
      </c>
      <c r="AF14" s="509" t="s">
        <v>745</v>
      </c>
    </row>
    <row r="15" spans="1:33" s="375" customFormat="1" x14ac:dyDescent="0.2">
      <c r="A15" s="361"/>
      <c r="B15" s="368" t="s">
        <v>207</v>
      </c>
      <c r="C15" s="363">
        <v>84012</v>
      </c>
      <c r="D15" s="364">
        <v>-1</v>
      </c>
      <c r="E15" s="365"/>
      <c r="F15" s="365"/>
      <c r="G15" s="365"/>
      <c r="H15" s="365"/>
      <c r="I15" s="365"/>
      <c r="J15" s="365"/>
      <c r="K15" s="366">
        <v>4570000</v>
      </c>
      <c r="L15" s="366">
        <v>5070000</v>
      </c>
      <c r="M15" s="367">
        <v>0.10940919037199125</v>
      </c>
      <c r="N15" s="368">
        <v>20</v>
      </c>
      <c r="O15" s="360">
        <f t="shared" si="6"/>
        <v>6084000</v>
      </c>
      <c r="P15" s="360">
        <v>6070000</v>
      </c>
      <c r="Q15" s="369">
        <f t="shared" si="7"/>
        <v>0.19723865877712032</v>
      </c>
      <c r="R15" s="363">
        <v>25</v>
      </c>
      <c r="S15" s="360">
        <f t="shared" si="8"/>
        <v>7587500</v>
      </c>
      <c r="T15" s="360">
        <v>7570000</v>
      </c>
      <c r="U15" s="370">
        <f t="shared" si="9"/>
        <v>0.24711696869851729</v>
      </c>
      <c r="V15" s="371" t="s">
        <v>613</v>
      </c>
      <c r="W15" s="371" t="str">
        <f t="shared" si="10"/>
        <v>12</v>
      </c>
      <c r="X15" s="371" t="str">
        <f t="shared" si="11"/>
        <v>840</v>
      </c>
      <c r="Y15" s="372">
        <v>3700</v>
      </c>
      <c r="Z15" s="373"/>
      <c r="AA15" s="374"/>
      <c r="AB15" s="388"/>
      <c r="AC15" s="501"/>
      <c r="AD15" s="509"/>
      <c r="AE15" s="502"/>
      <c r="AF15" s="509"/>
      <c r="AG15" s="504"/>
    </row>
    <row r="16" spans="1:33" x14ac:dyDescent="0.2">
      <c r="A16" s="202"/>
      <c r="B16" s="118" t="s">
        <v>208</v>
      </c>
      <c r="C16" s="119">
        <v>84013</v>
      </c>
      <c r="D16" s="125">
        <v>-1</v>
      </c>
      <c r="E16" s="177"/>
      <c r="F16" s="177"/>
      <c r="G16" s="177"/>
      <c r="H16" s="177"/>
      <c r="I16" s="177"/>
      <c r="J16" s="177"/>
      <c r="K16" s="224">
        <v>6870000</v>
      </c>
      <c r="L16" s="224">
        <v>7570000</v>
      </c>
      <c r="M16" s="225">
        <v>0.10189228529839883</v>
      </c>
      <c r="N16" s="60">
        <v>30</v>
      </c>
      <c r="O16" s="61">
        <f t="shared" si="6"/>
        <v>9841000</v>
      </c>
      <c r="P16" s="141">
        <v>9870000</v>
      </c>
      <c r="Q16" s="84">
        <f t="shared" si="7"/>
        <v>0.3038309114927345</v>
      </c>
      <c r="R16" s="119">
        <v>25</v>
      </c>
      <c r="S16" s="121">
        <f t="shared" si="8"/>
        <v>12337500</v>
      </c>
      <c r="T16" s="100">
        <v>12370000</v>
      </c>
      <c r="U16" s="137">
        <f t="shared" si="9"/>
        <v>0.25329280648429586</v>
      </c>
      <c r="W16" s="176" t="str">
        <f t="shared" si="10"/>
        <v>13</v>
      </c>
      <c r="X16" s="176" t="str">
        <f t="shared" si="11"/>
        <v>840</v>
      </c>
      <c r="Y16" s="144">
        <v>45000000</v>
      </c>
      <c r="Z16" s="143"/>
      <c r="AA16" s="283"/>
      <c r="AB16" s="208"/>
    </row>
    <row r="17" spans="1:33" x14ac:dyDescent="0.2">
      <c r="A17" s="202"/>
      <c r="B17" s="118" t="s">
        <v>209</v>
      </c>
      <c r="C17" s="119">
        <v>84041</v>
      </c>
      <c r="D17" s="125">
        <v>-1</v>
      </c>
      <c r="E17" s="177"/>
      <c r="F17" s="177"/>
      <c r="G17" s="177"/>
      <c r="H17" s="177"/>
      <c r="I17" s="177"/>
      <c r="J17" s="177"/>
      <c r="K17" s="224">
        <v>9870000</v>
      </c>
      <c r="L17" s="224">
        <v>11870000</v>
      </c>
      <c r="M17" s="225">
        <v>0.20263424518743667</v>
      </c>
      <c r="N17" s="60">
        <v>40</v>
      </c>
      <c r="O17" s="61">
        <f t="shared" si="6"/>
        <v>16618000</v>
      </c>
      <c r="P17" s="141">
        <v>16670000</v>
      </c>
      <c r="Q17" s="84">
        <f t="shared" si="7"/>
        <v>0.40438079191238419</v>
      </c>
      <c r="R17" s="119">
        <v>25</v>
      </c>
      <c r="S17" s="121">
        <f t="shared" si="8"/>
        <v>20837500</v>
      </c>
      <c r="T17" s="100">
        <v>20870000</v>
      </c>
      <c r="U17" s="137">
        <f t="shared" si="9"/>
        <v>0.25194961007798439</v>
      </c>
      <c r="W17" s="176" t="str">
        <f t="shared" si="10"/>
        <v>41</v>
      </c>
      <c r="X17" s="176" t="str">
        <f t="shared" si="11"/>
        <v>840</v>
      </c>
      <c r="Y17" s="144">
        <v>80000000</v>
      </c>
      <c r="Z17" s="143"/>
      <c r="AA17" s="283"/>
      <c r="AB17" s="208"/>
    </row>
    <row r="18" spans="1:33" ht="18.75" thickBot="1" x14ac:dyDescent="0.25">
      <c r="A18" s="202"/>
      <c r="B18" s="213" t="s">
        <v>210</v>
      </c>
      <c r="C18" s="181">
        <v>84044</v>
      </c>
      <c r="D18" s="196">
        <v>-1</v>
      </c>
      <c r="E18" s="183"/>
      <c r="F18" s="183"/>
      <c r="G18" s="183"/>
      <c r="H18" s="183"/>
      <c r="I18" s="183"/>
      <c r="J18" s="183"/>
      <c r="K18" s="230">
        <v>20700000</v>
      </c>
      <c r="L18" s="230">
        <v>24870000</v>
      </c>
      <c r="M18" s="231">
        <v>0.20144927536231885</v>
      </c>
      <c r="N18" s="184">
        <v>25</v>
      </c>
      <c r="O18" s="185">
        <f t="shared" si="6"/>
        <v>31087500</v>
      </c>
      <c r="P18" s="186">
        <v>30870000</v>
      </c>
      <c r="Q18" s="187">
        <f t="shared" si="7"/>
        <v>0.24125452352231605</v>
      </c>
      <c r="R18" s="181">
        <v>25</v>
      </c>
      <c r="S18" s="188">
        <f t="shared" si="8"/>
        <v>38587500</v>
      </c>
      <c r="T18" s="189">
        <v>38570000</v>
      </c>
      <c r="U18" s="190">
        <f t="shared" si="9"/>
        <v>0.24943310657596371</v>
      </c>
      <c r="V18" s="191"/>
      <c r="W18" s="191" t="str">
        <f t="shared" si="10"/>
        <v>44</v>
      </c>
      <c r="X18" s="191" t="str">
        <f t="shared" si="11"/>
        <v>840</v>
      </c>
      <c r="Y18" s="347">
        <v>120000000</v>
      </c>
      <c r="Z18" s="201"/>
      <c r="AA18" s="284"/>
      <c r="AB18" s="210"/>
    </row>
    <row r="19" spans="1:33" x14ac:dyDescent="0.2">
      <c r="A19" s="202"/>
      <c r="B19" s="216" t="s">
        <v>658</v>
      </c>
      <c r="C19" s="154">
        <v>82811</v>
      </c>
      <c r="D19" s="211">
        <v>-1</v>
      </c>
      <c r="E19" s="178"/>
      <c r="F19" s="178"/>
      <c r="G19" s="178"/>
      <c r="H19" s="178"/>
      <c r="I19" s="178"/>
      <c r="J19" s="178"/>
      <c r="K19" s="222">
        <v>3170000</v>
      </c>
      <c r="L19" s="222">
        <v>3170000</v>
      </c>
      <c r="M19" s="223">
        <v>0</v>
      </c>
      <c r="N19" s="155">
        <v>10</v>
      </c>
      <c r="O19" s="156">
        <f t="shared" si="6"/>
        <v>3487000</v>
      </c>
      <c r="P19" s="157">
        <v>3470000</v>
      </c>
      <c r="Q19" s="158">
        <f t="shared" si="7"/>
        <v>9.4637223974763401E-2</v>
      </c>
      <c r="R19" s="154">
        <v>25</v>
      </c>
      <c r="S19" s="159">
        <f t="shared" si="8"/>
        <v>4337500</v>
      </c>
      <c r="T19" s="160">
        <v>4370000</v>
      </c>
      <c r="U19" s="161">
        <f t="shared" si="9"/>
        <v>0.25936599423631124</v>
      </c>
      <c r="W19" s="176" t="str">
        <f t="shared" si="10"/>
        <v>11</v>
      </c>
      <c r="X19" s="176" t="str">
        <f t="shared" si="11"/>
        <v>828</v>
      </c>
      <c r="Y19" s="346">
        <v>16000000</v>
      </c>
      <c r="Z19" s="162">
        <v>2500000</v>
      </c>
      <c r="AA19" s="283"/>
      <c r="AB19" s="693" t="s">
        <v>595</v>
      </c>
      <c r="AD19" s="510"/>
    </row>
    <row r="20" spans="1:33" s="375" customFormat="1" x14ac:dyDescent="0.2">
      <c r="A20" s="361"/>
      <c r="B20" s="362" t="s">
        <v>147</v>
      </c>
      <c r="C20" s="363">
        <v>82812</v>
      </c>
      <c r="D20" s="364">
        <v>-1</v>
      </c>
      <c r="E20" s="365"/>
      <c r="F20" s="365"/>
      <c r="G20" s="365"/>
      <c r="H20" s="365"/>
      <c r="I20" s="365"/>
      <c r="J20" s="365"/>
      <c r="K20" s="366">
        <v>4570000</v>
      </c>
      <c r="L20" s="366">
        <v>5070000</v>
      </c>
      <c r="M20" s="367">
        <v>0.10940919037199125</v>
      </c>
      <c r="N20" s="368">
        <v>20</v>
      </c>
      <c r="O20" s="360">
        <f t="shared" si="6"/>
        <v>6084000</v>
      </c>
      <c r="P20" s="360">
        <v>6070000</v>
      </c>
      <c r="Q20" s="369">
        <f t="shared" si="7"/>
        <v>0.19723865877712032</v>
      </c>
      <c r="R20" s="363">
        <v>25</v>
      </c>
      <c r="S20" s="360">
        <f t="shared" si="8"/>
        <v>7587500</v>
      </c>
      <c r="T20" s="360">
        <v>7570000</v>
      </c>
      <c r="U20" s="370">
        <f t="shared" si="9"/>
        <v>0.24711696869851729</v>
      </c>
      <c r="V20" s="371" t="s">
        <v>613</v>
      </c>
      <c r="W20" s="371" t="str">
        <f t="shared" si="10"/>
        <v>12</v>
      </c>
      <c r="X20" s="371" t="str">
        <f t="shared" si="11"/>
        <v>828</v>
      </c>
      <c r="Y20" s="372">
        <v>3700</v>
      </c>
      <c r="Z20" s="373">
        <v>3300000</v>
      </c>
      <c r="AA20" s="374"/>
      <c r="AB20" s="693"/>
      <c r="AC20" s="501"/>
      <c r="AD20" s="510"/>
      <c r="AE20" s="502"/>
      <c r="AF20" s="509"/>
      <c r="AG20" s="504"/>
    </row>
    <row r="21" spans="1:33" ht="142.5" x14ac:dyDescent="0.2">
      <c r="A21" s="202"/>
      <c r="B21" s="195" t="s">
        <v>148</v>
      </c>
      <c r="C21" s="119">
        <v>82813</v>
      </c>
      <c r="D21" s="125">
        <v>-1</v>
      </c>
      <c r="E21" s="177"/>
      <c r="F21" s="177"/>
      <c r="G21" s="177"/>
      <c r="H21" s="177"/>
      <c r="I21" s="177"/>
      <c r="J21" s="177"/>
      <c r="K21" s="224">
        <v>6870000</v>
      </c>
      <c r="L21" s="224">
        <v>7570000</v>
      </c>
      <c r="M21" s="225">
        <v>0.10189228529839883</v>
      </c>
      <c r="N21" s="60">
        <v>30</v>
      </c>
      <c r="O21" s="61">
        <f t="shared" si="6"/>
        <v>9841000</v>
      </c>
      <c r="P21" s="141">
        <v>9870000</v>
      </c>
      <c r="Q21" s="84">
        <f t="shared" si="7"/>
        <v>0.3038309114927345</v>
      </c>
      <c r="R21" s="119">
        <v>25</v>
      </c>
      <c r="S21" s="121">
        <f t="shared" si="8"/>
        <v>12337500</v>
      </c>
      <c r="T21" s="100">
        <v>12370000</v>
      </c>
      <c r="U21" s="137">
        <f t="shared" si="9"/>
        <v>0.25329280648429586</v>
      </c>
      <c r="W21" s="176" t="str">
        <f t="shared" si="10"/>
        <v>13</v>
      </c>
      <c r="X21" s="176" t="str">
        <f t="shared" si="11"/>
        <v>828</v>
      </c>
      <c r="Y21" s="144">
        <v>30000000</v>
      </c>
      <c r="Z21" s="143">
        <v>4500000</v>
      </c>
      <c r="AA21" s="283"/>
      <c r="AB21" s="693"/>
      <c r="AC21" s="501" t="s">
        <v>746</v>
      </c>
      <c r="AD21" s="510" t="s">
        <v>747</v>
      </c>
      <c r="AE21" s="502" t="s">
        <v>748</v>
      </c>
      <c r="AF21" s="509" t="s">
        <v>749</v>
      </c>
    </row>
    <row r="22" spans="1:33" x14ac:dyDescent="0.2">
      <c r="A22" s="202"/>
      <c r="B22" s="195" t="s">
        <v>149</v>
      </c>
      <c r="C22" s="119">
        <v>82841</v>
      </c>
      <c r="D22" s="125">
        <v>-1</v>
      </c>
      <c r="E22" s="177"/>
      <c r="F22" s="177"/>
      <c r="G22" s="177"/>
      <c r="H22" s="177"/>
      <c r="I22" s="177"/>
      <c r="J22" s="177"/>
      <c r="K22" s="224">
        <v>9870000</v>
      </c>
      <c r="L22" s="224">
        <v>11870000</v>
      </c>
      <c r="M22" s="225">
        <v>0.20263424518743667</v>
      </c>
      <c r="N22" s="60">
        <v>40</v>
      </c>
      <c r="O22" s="61">
        <f t="shared" si="6"/>
        <v>16618000</v>
      </c>
      <c r="P22" s="141">
        <v>16670000</v>
      </c>
      <c r="Q22" s="84">
        <f t="shared" si="7"/>
        <v>0.40438079191238419</v>
      </c>
      <c r="R22" s="119">
        <v>25</v>
      </c>
      <c r="S22" s="121">
        <f t="shared" si="8"/>
        <v>20837500</v>
      </c>
      <c r="T22" s="100">
        <v>20870000</v>
      </c>
      <c r="U22" s="137">
        <f t="shared" si="9"/>
        <v>0.25194961007798439</v>
      </c>
      <c r="W22" s="176" t="str">
        <f t="shared" si="10"/>
        <v>41</v>
      </c>
      <c r="X22" s="176" t="str">
        <f t="shared" si="11"/>
        <v>828</v>
      </c>
      <c r="Y22" s="144">
        <v>60000000</v>
      </c>
      <c r="Z22" s="143">
        <v>7500000</v>
      </c>
      <c r="AA22" s="283"/>
      <c r="AB22" s="693"/>
      <c r="AD22" s="510"/>
    </row>
    <row r="23" spans="1:33" ht="18.75" thickBot="1" x14ac:dyDescent="0.25">
      <c r="A23" s="202"/>
      <c r="B23" s="209" t="s">
        <v>150</v>
      </c>
      <c r="C23" s="181">
        <v>82844</v>
      </c>
      <c r="D23" s="196">
        <v>-1</v>
      </c>
      <c r="E23" s="183"/>
      <c r="F23" s="183"/>
      <c r="G23" s="183"/>
      <c r="H23" s="183"/>
      <c r="I23" s="183"/>
      <c r="J23" s="183"/>
      <c r="K23" s="230">
        <v>20700000</v>
      </c>
      <c r="L23" s="230">
        <v>24870000</v>
      </c>
      <c r="M23" s="231">
        <v>0.20144927536231885</v>
      </c>
      <c r="N23" s="184">
        <v>25</v>
      </c>
      <c r="O23" s="185">
        <f t="shared" si="6"/>
        <v>31087500</v>
      </c>
      <c r="P23" s="186">
        <v>30870000</v>
      </c>
      <c r="Q23" s="187">
        <f t="shared" si="7"/>
        <v>0.24125452352231605</v>
      </c>
      <c r="R23" s="181">
        <v>25</v>
      </c>
      <c r="S23" s="188">
        <f t="shared" si="8"/>
        <v>38587500</v>
      </c>
      <c r="T23" s="189">
        <v>38570000</v>
      </c>
      <c r="U23" s="190">
        <f t="shared" si="9"/>
        <v>0.24943310657596371</v>
      </c>
      <c r="V23" s="191"/>
      <c r="W23" s="191" t="str">
        <f t="shared" si="10"/>
        <v>44</v>
      </c>
      <c r="X23" s="191" t="str">
        <f t="shared" si="11"/>
        <v>828</v>
      </c>
      <c r="Y23" s="347">
        <v>100000000</v>
      </c>
      <c r="Z23" s="201">
        <v>11250000</v>
      </c>
      <c r="AA23" s="284"/>
      <c r="AB23" s="694"/>
      <c r="AD23" s="510"/>
    </row>
    <row r="24" spans="1:33" x14ac:dyDescent="0.2">
      <c r="A24" s="202"/>
      <c r="B24" s="198" t="s">
        <v>640</v>
      </c>
      <c r="C24" s="164">
        <v>81111</v>
      </c>
      <c r="D24" s="199">
        <v>-1</v>
      </c>
      <c r="E24" s="166"/>
      <c r="F24" s="166"/>
      <c r="G24" s="166"/>
      <c r="H24" s="166"/>
      <c r="I24" s="166"/>
      <c r="J24" s="166"/>
      <c r="K24" s="228">
        <v>4270000</v>
      </c>
      <c r="L24" s="228">
        <v>4270000</v>
      </c>
      <c r="M24" s="229">
        <v>0</v>
      </c>
      <c r="N24" s="168">
        <v>10</v>
      </c>
      <c r="O24" s="169">
        <f t="shared" si="0"/>
        <v>4697000</v>
      </c>
      <c r="P24" s="170">
        <v>4770000</v>
      </c>
      <c r="Q24" s="171">
        <f t="shared" si="1"/>
        <v>0.117096018735363</v>
      </c>
      <c r="R24" s="164">
        <v>25</v>
      </c>
      <c r="S24" s="172">
        <f t="shared" si="2"/>
        <v>5962500</v>
      </c>
      <c r="T24" s="173">
        <v>5970000</v>
      </c>
      <c r="U24" s="174">
        <f t="shared" si="3"/>
        <v>0.25157232704402516</v>
      </c>
      <c r="V24" s="165"/>
      <c r="W24" s="165" t="str">
        <f t="shared" si="4"/>
        <v>11</v>
      </c>
      <c r="X24" s="165" t="str">
        <f t="shared" si="5"/>
        <v>811</v>
      </c>
      <c r="Y24" s="218">
        <v>9000000</v>
      </c>
      <c r="Z24" s="200">
        <v>1500000</v>
      </c>
      <c r="AA24" s="282"/>
      <c r="AB24" s="674" t="s">
        <v>582</v>
      </c>
      <c r="AC24" s="503"/>
    </row>
    <row r="25" spans="1:33" s="375" customFormat="1" ht="171" x14ac:dyDescent="0.2">
      <c r="A25" s="361"/>
      <c r="B25" s="368" t="s">
        <v>55</v>
      </c>
      <c r="C25" s="363">
        <v>81112</v>
      </c>
      <c r="D25" s="364">
        <v>-1</v>
      </c>
      <c r="E25" s="365"/>
      <c r="F25" s="365"/>
      <c r="G25" s="365"/>
      <c r="H25" s="365"/>
      <c r="I25" s="365"/>
      <c r="J25" s="365"/>
      <c r="K25" s="366">
        <v>5870000</v>
      </c>
      <c r="L25" s="366">
        <v>6470000</v>
      </c>
      <c r="M25" s="367">
        <v>0.10221465076660988</v>
      </c>
      <c r="N25" s="368">
        <v>20</v>
      </c>
      <c r="O25" s="360">
        <f t="shared" si="0"/>
        <v>7764000</v>
      </c>
      <c r="P25" s="360">
        <v>7770000</v>
      </c>
      <c r="Q25" s="369">
        <f t="shared" si="1"/>
        <v>0.20092735703245751</v>
      </c>
      <c r="R25" s="363">
        <v>25</v>
      </c>
      <c r="S25" s="360">
        <f t="shared" si="2"/>
        <v>9712500</v>
      </c>
      <c r="T25" s="360">
        <v>9770000</v>
      </c>
      <c r="U25" s="370">
        <f t="shared" si="3"/>
        <v>0.2574002574002574</v>
      </c>
      <c r="V25" s="371" t="s">
        <v>613</v>
      </c>
      <c r="W25" s="371" t="str">
        <f t="shared" si="4"/>
        <v>12</v>
      </c>
      <c r="X25" s="371" t="str">
        <f t="shared" si="5"/>
        <v>811</v>
      </c>
      <c r="Y25" s="372">
        <v>2700</v>
      </c>
      <c r="Z25" s="373">
        <v>2200000</v>
      </c>
      <c r="AA25" s="374"/>
      <c r="AB25" s="675"/>
      <c r="AC25" s="503" t="s">
        <v>750</v>
      </c>
      <c r="AD25" s="509" t="s">
        <v>751</v>
      </c>
      <c r="AE25" s="502" t="s">
        <v>768</v>
      </c>
      <c r="AF25" s="509" t="s">
        <v>752</v>
      </c>
      <c r="AG25" s="504"/>
    </row>
    <row r="26" spans="1:33" x14ac:dyDescent="0.2">
      <c r="A26" s="202"/>
      <c r="B26" s="118" t="s">
        <v>641</v>
      </c>
      <c r="C26" s="119">
        <v>81113</v>
      </c>
      <c r="D26" s="125">
        <v>-1</v>
      </c>
      <c r="E26" s="177"/>
      <c r="F26" s="177"/>
      <c r="G26" s="177"/>
      <c r="H26" s="177"/>
      <c r="I26" s="177"/>
      <c r="J26" s="177"/>
      <c r="K26" s="224">
        <v>8270000</v>
      </c>
      <c r="L26" s="224">
        <v>9070000</v>
      </c>
      <c r="M26" s="225">
        <v>9.6735187424425634E-2</v>
      </c>
      <c r="N26" s="60">
        <v>30</v>
      </c>
      <c r="O26" s="61">
        <f t="shared" si="0"/>
        <v>11791000</v>
      </c>
      <c r="P26" s="141">
        <v>11870000</v>
      </c>
      <c r="Q26" s="84">
        <f t="shared" si="1"/>
        <v>0.30871003307607497</v>
      </c>
      <c r="R26" s="119">
        <v>25</v>
      </c>
      <c r="S26" s="121">
        <f t="shared" si="2"/>
        <v>14837500</v>
      </c>
      <c r="T26" s="100">
        <v>14870000</v>
      </c>
      <c r="U26" s="137">
        <f t="shared" si="3"/>
        <v>0.25273799494524007</v>
      </c>
      <c r="W26" s="176" t="str">
        <f t="shared" si="4"/>
        <v>13</v>
      </c>
      <c r="X26" s="176" t="str">
        <f t="shared" si="5"/>
        <v>811</v>
      </c>
      <c r="Y26" s="144">
        <v>27000000</v>
      </c>
      <c r="Z26" s="143">
        <v>5000000</v>
      </c>
      <c r="AA26" s="283"/>
      <c r="AB26" s="675"/>
      <c r="AC26" s="503"/>
    </row>
    <row r="27" spans="1:33" x14ac:dyDescent="0.2">
      <c r="A27" s="202"/>
      <c r="B27" s="118" t="s">
        <v>642</v>
      </c>
      <c r="C27" s="119">
        <v>81141</v>
      </c>
      <c r="D27" s="125">
        <v>-1</v>
      </c>
      <c r="E27" s="177"/>
      <c r="F27" s="177"/>
      <c r="G27" s="177"/>
      <c r="H27" s="177"/>
      <c r="I27" s="177"/>
      <c r="J27" s="177"/>
      <c r="K27" s="224">
        <v>9870000</v>
      </c>
      <c r="L27" s="224">
        <v>11870000</v>
      </c>
      <c r="M27" s="225">
        <v>0.20263424518743667</v>
      </c>
      <c r="N27" s="60">
        <v>40</v>
      </c>
      <c r="O27" s="61">
        <f t="shared" si="0"/>
        <v>16618000</v>
      </c>
      <c r="P27" s="141">
        <v>16670000</v>
      </c>
      <c r="Q27" s="84">
        <f t="shared" si="1"/>
        <v>0.40438079191238419</v>
      </c>
      <c r="R27" s="119">
        <v>25</v>
      </c>
      <c r="S27" s="121">
        <f t="shared" si="2"/>
        <v>20837500</v>
      </c>
      <c r="T27" s="100">
        <v>20870000</v>
      </c>
      <c r="U27" s="137">
        <f t="shared" si="3"/>
        <v>0.25194961007798439</v>
      </c>
      <c r="W27" s="176" t="str">
        <f t="shared" si="4"/>
        <v>41</v>
      </c>
      <c r="X27" s="176" t="str">
        <f t="shared" si="5"/>
        <v>811</v>
      </c>
      <c r="Y27" s="144">
        <v>92000000</v>
      </c>
      <c r="Z27" s="143">
        <v>9000000</v>
      </c>
      <c r="AA27" s="283"/>
      <c r="AB27" s="675"/>
      <c r="AC27" s="503"/>
    </row>
    <row r="28" spans="1:33" ht="18.75" thickBot="1" x14ac:dyDescent="0.25">
      <c r="A28" s="202"/>
      <c r="B28" s="213" t="s">
        <v>643</v>
      </c>
      <c r="C28" s="181">
        <v>81144</v>
      </c>
      <c r="D28" s="196">
        <v>-1</v>
      </c>
      <c r="E28" s="183"/>
      <c r="F28" s="183"/>
      <c r="G28" s="183"/>
      <c r="H28" s="183"/>
      <c r="I28" s="183"/>
      <c r="J28" s="183"/>
      <c r="K28" s="230">
        <v>20700000</v>
      </c>
      <c r="L28" s="230">
        <v>24870000</v>
      </c>
      <c r="M28" s="231">
        <v>0.20144927536231885</v>
      </c>
      <c r="N28" s="184">
        <v>25</v>
      </c>
      <c r="O28" s="185">
        <f t="shared" si="0"/>
        <v>31087500</v>
      </c>
      <c r="P28" s="186">
        <v>30870000</v>
      </c>
      <c r="Q28" s="187">
        <f t="shared" si="1"/>
        <v>0.24125452352231605</v>
      </c>
      <c r="R28" s="181">
        <v>25</v>
      </c>
      <c r="S28" s="188">
        <f t="shared" si="2"/>
        <v>38587500</v>
      </c>
      <c r="T28" s="189">
        <v>38570000</v>
      </c>
      <c r="U28" s="190">
        <f t="shared" si="3"/>
        <v>0.24943310657596371</v>
      </c>
      <c r="V28" s="191"/>
      <c r="W28" s="191" t="str">
        <f t="shared" si="4"/>
        <v>44</v>
      </c>
      <c r="X28" s="191" t="str">
        <f t="shared" si="5"/>
        <v>811</v>
      </c>
      <c r="Y28" s="347">
        <v>180000000</v>
      </c>
      <c r="Z28" s="201">
        <v>12000000</v>
      </c>
      <c r="AA28" s="284"/>
      <c r="AB28" s="676"/>
      <c r="AC28" s="503"/>
    </row>
    <row r="29" spans="1:33" x14ac:dyDescent="0.2">
      <c r="A29" s="202"/>
      <c r="B29" s="203" t="s">
        <v>644</v>
      </c>
      <c r="C29" s="164">
        <v>81211</v>
      </c>
      <c r="D29" s="199">
        <v>-1</v>
      </c>
      <c r="E29" s="166"/>
      <c r="F29" s="166"/>
      <c r="G29" s="166"/>
      <c r="H29" s="166"/>
      <c r="I29" s="166"/>
      <c r="J29" s="166"/>
      <c r="K29" s="228">
        <v>3770000</v>
      </c>
      <c r="L29" s="228">
        <v>3770000</v>
      </c>
      <c r="M29" s="229">
        <v>0</v>
      </c>
      <c r="N29" s="168">
        <v>10</v>
      </c>
      <c r="O29" s="169">
        <f t="shared" si="0"/>
        <v>4147000</v>
      </c>
      <c r="P29" s="170">
        <v>4170000</v>
      </c>
      <c r="Q29" s="171">
        <f t="shared" si="1"/>
        <v>0.10610079575596817</v>
      </c>
      <c r="R29" s="164">
        <v>25</v>
      </c>
      <c r="S29" s="172">
        <f t="shared" si="2"/>
        <v>5212500</v>
      </c>
      <c r="T29" s="173">
        <v>5170000</v>
      </c>
      <c r="U29" s="174">
        <f t="shared" si="3"/>
        <v>0.23980815347721823</v>
      </c>
      <c r="V29" s="165"/>
      <c r="W29" s="165" t="str">
        <f t="shared" si="4"/>
        <v>11</v>
      </c>
      <c r="X29" s="165" t="str">
        <f t="shared" si="5"/>
        <v>812</v>
      </c>
      <c r="Y29" s="218">
        <v>12000000</v>
      </c>
      <c r="Z29" s="200" t="s">
        <v>609</v>
      </c>
      <c r="AA29" s="282"/>
      <c r="AB29" s="674" t="s">
        <v>583</v>
      </c>
    </row>
    <row r="30" spans="1:33" s="375" customFormat="1" x14ac:dyDescent="0.2">
      <c r="A30" s="361"/>
      <c r="B30" s="362" t="s">
        <v>77</v>
      </c>
      <c r="C30" s="363">
        <v>81212</v>
      </c>
      <c r="D30" s="364">
        <v>-1</v>
      </c>
      <c r="E30" s="365"/>
      <c r="F30" s="365"/>
      <c r="G30" s="365"/>
      <c r="H30" s="365"/>
      <c r="I30" s="365"/>
      <c r="J30" s="365"/>
      <c r="K30" s="366">
        <v>5870000</v>
      </c>
      <c r="L30" s="366">
        <v>6470000</v>
      </c>
      <c r="M30" s="367">
        <v>0.10221465076660988</v>
      </c>
      <c r="N30" s="368">
        <v>20</v>
      </c>
      <c r="O30" s="360">
        <f t="shared" si="0"/>
        <v>7764000</v>
      </c>
      <c r="P30" s="360">
        <v>7770000</v>
      </c>
      <c r="Q30" s="369">
        <f t="shared" si="1"/>
        <v>0.20092735703245751</v>
      </c>
      <c r="R30" s="363">
        <v>25</v>
      </c>
      <c r="S30" s="360">
        <f t="shared" si="2"/>
        <v>9712500</v>
      </c>
      <c r="T30" s="360">
        <v>9770000</v>
      </c>
      <c r="U30" s="370">
        <f t="shared" si="3"/>
        <v>0.2574002574002574</v>
      </c>
      <c r="V30" s="371" t="s">
        <v>613</v>
      </c>
      <c r="W30" s="371" t="str">
        <f t="shared" si="4"/>
        <v>12</v>
      </c>
      <c r="X30" s="371" t="str">
        <f t="shared" si="5"/>
        <v>812</v>
      </c>
      <c r="Y30" s="372">
        <v>2700</v>
      </c>
      <c r="Z30" s="373">
        <v>1800000</v>
      </c>
      <c r="AA30" s="374"/>
      <c r="AB30" s="675"/>
      <c r="AC30" s="503"/>
      <c r="AD30" s="509"/>
      <c r="AE30" s="502"/>
      <c r="AF30" s="509"/>
      <c r="AG30" s="504"/>
    </row>
    <row r="31" spans="1:33" ht="108" x14ac:dyDescent="0.2">
      <c r="A31" s="202"/>
      <c r="B31" s="195" t="s">
        <v>645</v>
      </c>
      <c r="C31" s="119">
        <v>81213</v>
      </c>
      <c r="D31" s="125">
        <v>-1</v>
      </c>
      <c r="E31" s="177"/>
      <c r="F31" s="177"/>
      <c r="G31" s="177"/>
      <c r="H31" s="177"/>
      <c r="I31" s="177"/>
      <c r="J31" s="177"/>
      <c r="K31" s="224">
        <v>8270000</v>
      </c>
      <c r="L31" s="224">
        <v>9070000</v>
      </c>
      <c r="M31" s="225">
        <v>9.6735187424425634E-2</v>
      </c>
      <c r="N31" s="60">
        <v>30</v>
      </c>
      <c r="O31" s="61">
        <f t="shared" si="0"/>
        <v>11791000</v>
      </c>
      <c r="P31" s="141">
        <v>11870000</v>
      </c>
      <c r="Q31" s="84">
        <f t="shared" si="1"/>
        <v>0.30871003307607497</v>
      </c>
      <c r="R31" s="119">
        <v>25</v>
      </c>
      <c r="S31" s="121">
        <f t="shared" si="2"/>
        <v>14837500</v>
      </c>
      <c r="T31" s="100">
        <v>14870000</v>
      </c>
      <c r="U31" s="137">
        <f t="shared" si="3"/>
        <v>0.25273799494524007</v>
      </c>
      <c r="W31" s="176" t="str">
        <f t="shared" si="4"/>
        <v>13</v>
      </c>
      <c r="X31" s="176" t="str">
        <f t="shared" si="5"/>
        <v>812</v>
      </c>
      <c r="Y31" s="144">
        <v>37000000</v>
      </c>
      <c r="Z31" s="143">
        <v>5000000</v>
      </c>
      <c r="AA31" s="283"/>
      <c r="AB31" s="675"/>
      <c r="AC31" s="503" t="s">
        <v>753</v>
      </c>
      <c r="AD31" s="509" t="s">
        <v>736</v>
      </c>
      <c r="AE31" s="502" t="s">
        <v>754</v>
      </c>
      <c r="AF31" s="509" t="s">
        <v>755</v>
      </c>
    </row>
    <row r="32" spans="1:33" x14ac:dyDescent="0.2">
      <c r="A32" s="202"/>
      <c r="B32" s="195" t="s">
        <v>646</v>
      </c>
      <c r="C32" s="119">
        <v>81241</v>
      </c>
      <c r="D32" s="125">
        <v>-1</v>
      </c>
      <c r="E32" s="177"/>
      <c r="F32" s="177"/>
      <c r="G32" s="177"/>
      <c r="H32" s="177"/>
      <c r="I32" s="177"/>
      <c r="J32" s="177"/>
      <c r="K32" s="224">
        <v>9870000</v>
      </c>
      <c r="L32" s="224">
        <v>11870000</v>
      </c>
      <c r="M32" s="225">
        <v>0.20263424518743667</v>
      </c>
      <c r="N32" s="60">
        <v>40</v>
      </c>
      <c r="O32" s="61">
        <f t="shared" si="0"/>
        <v>16618000</v>
      </c>
      <c r="P32" s="141">
        <v>16670000</v>
      </c>
      <c r="Q32" s="84">
        <f t="shared" si="1"/>
        <v>0.40438079191238419</v>
      </c>
      <c r="R32" s="119">
        <v>25</v>
      </c>
      <c r="S32" s="121">
        <f t="shared" si="2"/>
        <v>20837500</v>
      </c>
      <c r="T32" s="100">
        <v>20870000</v>
      </c>
      <c r="U32" s="137">
        <f t="shared" si="3"/>
        <v>0.25194961007798439</v>
      </c>
      <c r="W32" s="176" t="str">
        <f t="shared" si="4"/>
        <v>41</v>
      </c>
      <c r="X32" s="176" t="str">
        <f t="shared" si="5"/>
        <v>812</v>
      </c>
      <c r="Y32" s="144">
        <v>75000000</v>
      </c>
      <c r="Z32" s="143">
        <v>9000000</v>
      </c>
      <c r="AA32" s="283"/>
      <c r="AB32" s="675"/>
      <c r="AC32" s="503"/>
    </row>
    <row r="33" spans="1:33" ht="18.75" thickBot="1" x14ac:dyDescent="0.25">
      <c r="A33" s="202"/>
      <c r="B33" s="209" t="s">
        <v>647</v>
      </c>
      <c r="C33" s="181">
        <v>81244</v>
      </c>
      <c r="D33" s="196">
        <v>-1</v>
      </c>
      <c r="E33" s="183"/>
      <c r="F33" s="183"/>
      <c r="G33" s="183"/>
      <c r="H33" s="183"/>
      <c r="I33" s="183"/>
      <c r="J33" s="183"/>
      <c r="K33" s="230">
        <v>20700000</v>
      </c>
      <c r="L33" s="230">
        <v>24870000</v>
      </c>
      <c r="M33" s="231">
        <v>0.20144927536231885</v>
      </c>
      <c r="N33" s="184">
        <v>25</v>
      </c>
      <c r="O33" s="185">
        <f t="shared" si="0"/>
        <v>31087500</v>
      </c>
      <c r="P33" s="186">
        <v>30870000</v>
      </c>
      <c r="Q33" s="187">
        <f t="shared" si="1"/>
        <v>0.24125452352231605</v>
      </c>
      <c r="R33" s="181">
        <v>25</v>
      </c>
      <c r="S33" s="188">
        <f t="shared" si="2"/>
        <v>38587500</v>
      </c>
      <c r="T33" s="189">
        <v>38570000</v>
      </c>
      <c r="U33" s="190">
        <f t="shared" si="3"/>
        <v>0.24943310657596371</v>
      </c>
      <c r="V33" s="191"/>
      <c r="W33" s="191" t="str">
        <f t="shared" si="4"/>
        <v>44</v>
      </c>
      <c r="X33" s="191" t="str">
        <f t="shared" si="5"/>
        <v>812</v>
      </c>
      <c r="Y33" s="347">
        <v>120000000</v>
      </c>
      <c r="Z33" s="201">
        <v>12000000</v>
      </c>
      <c r="AA33" s="284"/>
      <c r="AB33" s="676"/>
      <c r="AC33" s="503"/>
    </row>
    <row r="34" spans="1:33" ht="199.5" x14ac:dyDescent="0.2">
      <c r="A34" s="202"/>
      <c r="B34" s="344" t="s">
        <v>715</v>
      </c>
      <c r="C34" s="164">
        <v>81321</v>
      </c>
      <c r="D34" s="199">
        <v>-1</v>
      </c>
      <c r="E34" s="166"/>
      <c r="F34" s="166"/>
      <c r="G34" s="166"/>
      <c r="H34" s="166"/>
      <c r="I34" s="166"/>
      <c r="J34" s="166"/>
      <c r="K34" s="228">
        <v>14170000</v>
      </c>
      <c r="L34" s="228">
        <v>16270000</v>
      </c>
      <c r="M34" s="229">
        <v>0.14820042342978124</v>
      </c>
      <c r="N34" s="168">
        <v>10</v>
      </c>
      <c r="O34" s="169">
        <f t="shared" si="0"/>
        <v>17897000</v>
      </c>
      <c r="P34" s="170">
        <v>17870000</v>
      </c>
      <c r="Q34" s="171">
        <f t="shared" si="1"/>
        <v>9.834050399508297E-2</v>
      </c>
      <c r="R34" s="164">
        <v>25</v>
      </c>
      <c r="S34" s="172">
        <f t="shared" si="2"/>
        <v>22337500</v>
      </c>
      <c r="T34" s="173">
        <v>22370000</v>
      </c>
      <c r="U34" s="174">
        <f t="shared" si="3"/>
        <v>0.2518186905428092</v>
      </c>
      <c r="V34" s="340" t="s">
        <v>544</v>
      </c>
      <c r="W34" s="165" t="str">
        <f t="shared" si="4"/>
        <v>21</v>
      </c>
      <c r="X34" s="165">
        <v>813</v>
      </c>
      <c r="Y34" s="218">
        <v>45000000</v>
      </c>
      <c r="Z34" s="200">
        <v>4500000</v>
      </c>
      <c r="AA34" s="355" t="s">
        <v>722</v>
      </c>
      <c r="AB34" s="674" t="s">
        <v>584</v>
      </c>
      <c r="AC34" s="702" t="s">
        <v>756</v>
      </c>
      <c r="AD34" s="509" t="s">
        <v>736</v>
      </c>
      <c r="AE34" s="502" t="s">
        <v>757</v>
      </c>
      <c r="AF34" s="509" t="s">
        <v>758</v>
      </c>
    </row>
    <row r="35" spans="1:33" x14ac:dyDescent="0.2">
      <c r="A35" s="202"/>
      <c r="B35" s="345" t="s">
        <v>716</v>
      </c>
      <c r="C35" s="119">
        <v>81322</v>
      </c>
      <c r="D35" s="125">
        <v>-1</v>
      </c>
      <c r="E35" s="177"/>
      <c r="F35" s="177"/>
      <c r="G35" s="177"/>
      <c r="H35" s="177"/>
      <c r="I35" s="177"/>
      <c r="J35" s="177"/>
      <c r="K35" s="224">
        <v>16070000</v>
      </c>
      <c r="L35" s="224">
        <v>18470000</v>
      </c>
      <c r="M35" s="225">
        <v>0.14934660858742999</v>
      </c>
      <c r="N35" s="60">
        <v>20</v>
      </c>
      <c r="O35" s="61">
        <f t="shared" si="0"/>
        <v>22164000</v>
      </c>
      <c r="P35" s="141">
        <v>22170000</v>
      </c>
      <c r="Q35" s="84">
        <f t="shared" si="1"/>
        <v>0.20032485110990797</v>
      </c>
      <c r="R35" s="119">
        <v>25</v>
      </c>
      <c r="S35" s="121">
        <f t="shared" si="2"/>
        <v>27712500</v>
      </c>
      <c r="T35" s="100">
        <v>27770000</v>
      </c>
      <c r="U35" s="137">
        <f t="shared" si="3"/>
        <v>0.25259359494812811</v>
      </c>
      <c r="V35" s="341" t="s">
        <v>544</v>
      </c>
      <c r="W35" s="176" t="str">
        <f t="shared" si="4"/>
        <v>22</v>
      </c>
      <c r="X35" s="176">
        <v>813</v>
      </c>
      <c r="Y35" s="144">
        <v>57000000</v>
      </c>
      <c r="Z35" s="143">
        <v>5200000</v>
      </c>
      <c r="AA35" s="356" t="s">
        <v>722</v>
      </c>
      <c r="AB35" s="675"/>
      <c r="AC35" s="702"/>
    </row>
    <row r="36" spans="1:33" x14ac:dyDescent="0.2">
      <c r="A36" s="202"/>
      <c r="B36" s="345" t="s">
        <v>717</v>
      </c>
      <c r="C36" s="119">
        <v>81323</v>
      </c>
      <c r="D36" s="125">
        <v>-1</v>
      </c>
      <c r="E36" s="177"/>
      <c r="F36" s="177"/>
      <c r="G36" s="177"/>
      <c r="H36" s="177"/>
      <c r="I36" s="177"/>
      <c r="J36" s="177"/>
      <c r="K36" s="224">
        <v>18070000</v>
      </c>
      <c r="L36" s="224">
        <v>20700000</v>
      </c>
      <c r="M36" s="225">
        <v>0.14554510237963475</v>
      </c>
      <c r="N36" s="60">
        <v>30</v>
      </c>
      <c r="O36" s="61">
        <f t="shared" si="0"/>
        <v>26910000</v>
      </c>
      <c r="P36" s="141">
        <v>26970000</v>
      </c>
      <c r="Q36" s="84">
        <f t="shared" si="1"/>
        <v>0.30289855072463767</v>
      </c>
      <c r="R36" s="119">
        <v>25</v>
      </c>
      <c r="S36" s="121">
        <f t="shared" si="2"/>
        <v>33712500</v>
      </c>
      <c r="T36" s="100">
        <v>33770000</v>
      </c>
      <c r="U36" s="137">
        <f t="shared" si="3"/>
        <v>0.25213199851687057</v>
      </c>
      <c r="V36" s="341" t="s">
        <v>544</v>
      </c>
      <c r="W36" s="176" t="str">
        <f t="shared" si="4"/>
        <v>23</v>
      </c>
      <c r="X36" s="176">
        <v>813</v>
      </c>
      <c r="Y36" s="144">
        <v>95000000</v>
      </c>
      <c r="Z36" s="143">
        <v>7500000</v>
      </c>
      <c r="AA36" s="356" t="s">
        <v>723</v>
      </c>
      <c r="AB36" s="675"/>
      <c r="AC36" s="702"/>
    </row>
    <row r="37" spans="1:33" x14ac:dyDescent="0.2">
      <c r="A37" s="202"/>
      <c r="B37" s="345" t="s">
        <v>718</v>
      </c>
      <c r="C37" s="119">
        <v>81341</v>
      </c>
      <c r="D37" s="125">
        <v>-1</v>
      </c>
      <c r="E37" s="177"/>
      <c r="F37" s="177"/>
      <c r="G37" s="177"/>
      <c r="H37" s="177"/>
      <c r="I37" s="177"/>
      <c r="J37" s="177"/>
      <c r="K37" s="224">
        <v>19670000</v>
      </c>
      <c r="L37" s="224">
        <v>23700000</v>
      </c>
      <c r="M37" s="225">
        <v>0.2048805287239451</v>
      </c>
      <c r="N37" s="60">
        <v>40</v>
      </c>
      <c r="O37" s="60">
        <f t="shared" si="0"/>
        <v>33180000</v>
      </c>
      <c r="P37" s="142">
        <v>33170000</v>
      </c>
      <c r="Q37" s="84">
        <f t="shared" si="1"/>
        <v>0.39957805907172994</v>
      </c>
      <c r="R37" s="119">
        <v>25</v>
      </c>
      <c r="S37" s="121">
        <f t="shared" si="2"/>
        <v>41462500</v>
      </c>
      <c r="T37" s="100">
        <v>41470000</v>
      </c>
      <c r="U37" s="137">
        <f t="shared" si="3"/>
        <v>0.25022610792885136</v>
      </c>
      <c r="V37" s="343" t="s">
        <v>720</v>
      </c>
      <c r="W37" s="176" t="str">
        <f t="shared" si="4"/>
        <v>41</v>
      </c>
      <c r="X37" s="176">
        <v>813</v>
      </c>
      <c r="Y37" s="144">
        <v>135000000</v>
      </c>
      <c r="Z37" s="143">
        <v>9000000</v>
      </c>
      <c r="AA37" s="356" t="s">
        <v>724</v>
      </c>
      <c r="AB37" s="675"/>
      <c r="AC37" s="702"/>
    </row>
    <row r="38" spans="1:33" x14ac:dyDescent="0.2">
      <c r="A38" s="202"/>
      <c r="B38" s="345" t="s">
        <v>719</v>
      </c>
      <c r="C38" s="118">
        <v>81344</v>
      </c>
      <c r="D38" s="128">
        <v>-1</v>
      </c>
      <c r="E38" s="204"/>
      <c r="F38" s="204"/>
      <c r="G38" s="204"/>
      <c r="H38" s="204"/>
      <c r="I38" s="204"/>
      <c r="J38" s="204"/>
      <c r="K38" s="224">
        <v>30070000</v>
      </c>
      <c r="L38" s="224">
        <v>36070000</v>
      </c>
      <c r="M38" s="225">
        <v>0.19953441968739608</v>
      </c>
      <c r="N38" s="60">
        <v>25</v>
      </c>
      <c r="O38" s="60">
        <f t="shared" si="0"/>
        <v>45087500</v>
      </c>
      <c r="P38" s="142">
        <v>45070000</v>
      </c>
      <c r="Q38" s="84">
        <f t="shared" si="1"/>
        <v>0.24951483227058496</v>
      </c>
      <c r="R38" s="119">
        <v>25</v>
      </c>
      <c r="S38" s="121">
        <f t="shared" si="2"/>
        <v>56337500</v>
      </c>
      <c r="T38" s="100">
        <v>56370000</v>
      </c>
      <c r="U38" s="137">
        <f t="shared" si="3"/>
        <v>0.25072110051031726</v>
      </c>
      <c r="V38" s="343" t="s">
        <v>720</v>
      </c>
      <c r="W38" s="176" t="str">
        <f t="shared" si="4"/>
        <v>44</v>
      </c>
      <c r="X38" s="176">
        <v>813</v>
      </c>
      <c r="Y38" s="144">
        <v>180000000</v>
      </c>
      <c r="Z38" s="143">
        <v>13500000</v>
      </c>
      <c r="AA38" s="356" t="s">
        <v>725</v>
      </c>
      <c r="AB38" s="675"/>
      <c r="AC38" s="702"/>
    </row>
    <row r="39" spans="1:33" x14ac:dyDescent="0.2">
      <c r="A39" s="202"/>
      <c r="B39" s="195" t="s">
        <v>548</v>
      </c>
      <c r="C39" s="119">
        <v>81346</v>
      </c>
      <c r="D39" s="128"/>
      <c r="E39" s="204"/>
      <c r="F39" s="204"/>
      <c r="G39" s="204"/>
      <c r="H39" s="204"/>
      <c r="I39" s="204"/>
      <c r="J39" s="204"/>
      <c r="K39" s="224"/>
      <c r="L39" s="224"/>
      <c r="M39" s="225"/>
      <c r="N39" s="60"/>
      <c r="O39" s="60"/>
      <c r="P39" s="142"/>
      <c r="Q39" s="84"/>
      <c r="R39" s="119"/>
      <c r="S39" s="121"/>
      <c r="T39" s="100">
        <v>47070000</v>
      </c>
      <c r="U39" s="137"/>
      <c r="V39" s="341"/>
      <c r="W39" s="176" t="str">
        <f t="shared" si="4"/>
        <v>46</v>
      </c>
      <c r="X39" s="176" t="str">
        <f t="shared" si="5"/>
        <v>813</v>
      </c>
      <c r="Y39" s="144">
        <v>135000000</v>
      </c>
      <c r="Z39" s="143">
        <v>7500000</v>
      </c>
      <c r="AA39" s="356"/>
      <c r="AB39" s="675"/>
      <c r="AC39" s="503"/>
    </row>
    <row r="40" spans="1:33" ht="18.75" thickBot="1" x14ac:dyDescent="0.25">
      <c r="A40" s="202"/>
      <c r="B40" s="209" t="s">
        <v>85</v>
      </c>
      <c r="C40" s="181">
        <v>81347</v>
      </c>
      <c r="D40" s="205"/>
      <c r="E40" s="206"/>
      <c r="F40" s="206"/>
      <c r="G40" s="206"/>
      <c r="H40" s="206"/>
      <c r="I40" s="206"/>
      <c r="J40" s="206"/>
      <c r="K40" s="230"/>
      <c r="L40" s="230"/>
      <c r="M40" s="231"/>
      <c r="N40" s="184">
        <v>0</v>
      </c>
      <c r="O40" s="184">
        <v>70770000</v>
      </c>
      <c r="P40" s="207">
        <v>45070000</v>
      </c>
      <c r="Q40" s="187" t="e">
        <f t="shared" si="1"/>
        <v>#DIV/0!</v>
      </c>
      <c r="R40" s="181">
        <v>25</v>
      </c>
      <c r="S40" s="188">
        <f t="shared" si="2"/>
        <v>56337500</v>
      </c>
      <c r="T40" s="189">
        <v>77070000</v>
      </c>
      <c r="U40" s="190">
        <f t="shared" si="3"/>
        <v>0.7100066563124029</v>
      </c>
      <c r="V40" s="342"/>
      <c r="W40" s="191" t="str">
        <f t="shared" si="4"/>
        <v>47</v>
      </c>
      <c r="X40" s="191" t="str">
        <f t="shared" si="5"/>
        <v>813</v>
      </c>
      <c r="Y40" s="347">
        <v>180000000</v>
      </c>
      <c r="Z40" s="201">
        <v>13500000</v>
      </c>
      <c r="AA40" s="357"/>
      <c r="AB40" s="676"/>
      <c r="AC40" s="503"/>
    </row>
    <row r="41" spans="1:33" s="375" customFormat="1" x14ac:dyDescent="0.2">
      <c r="A41" s="361"/>
      <c r="B41" s="402" t="s">
        <v>91</v>
      </c>
      <c r="C41" s="376">
        <v>81711</v>
      </c>
      <c r="D41" s="403">
        <v>-1</v>
      </c>
      <c r="E41" s="378"/>
      <c r="F41" s="378"/>
      <c r="G41" s="378"/>
      <c r="H41" s="378"/>
      <c r="I41" s="378"/>
      <c r="J41" s="378"/>
      <c r="K41" s="379">
        <v>3770000</v>
      </c>
      <c r="L41" s="379">
        <v>3770000</v>
      </c>
      <c r="M41" s="380">
        <v>0</v>
      </c>
      <c r="N41" s="381">
        <v>10</v>
      </c>
      <c r="O41" s="382">
        <f t="shared" si="0"/>
        <v>4147000</v>
      </c>
      <c r="P41" s="382">
        <v>4170000</v>
      </c>
      <c r="Q41" s="383">
        <f t="shared" si="1"/>
        <v>0.10610079575596817</v>
      </c>
      <c r="R41" s="376">
        <v>55</v>
      </c>
      <c r="S41" s="382">
        <f t="shared" si="2"/>
        <v>6463500</v>
      </c>
      <c r="T41" s="382">
        <v>6500000</v>
      </c>
      <c r="U41" s="384">
        <f t="shared" si="3"/>
        <v>0.55875299760191843</v>
      </c>
      <c r="V41" s="377" t="s">
        <v>613</v>
      </c>
      <c r="W41" s="377" t="str">
        <f t="shared" si="4"/>
        <v>11</v>
      </c>
      <c r="X41" s="377" t="str">
        <f t="shared" si="5"/>
        <v>817</v>
      </c>
      <c r="Y41" s="350">
        <v>1100</v>
      </c>
      <c r="Z41" s="385">
        <v>2300000</v>
      </c>
      <c r="AA41" s="386"/>
      <c r="AB41" s="674" t="s">
        <v>586</v>
      </c>
      <c r="AC41" s="503"/>
      <c r="AD41" s="509"/>
      <c r="AE41" s="502"/>
      <c r="AF41" s="509"/>
      <c r="AG41" s="504"/>
    </row>
    <row r="42" spans="1:33" ht="327.75" x14ac:dyDescent="0.2">
      <c r="A42" s="202"/>
      <c r="B42" s="195" t="s">
        <v>648</v>
      </c>
      <c r="C42" s="119">
        <v>81712</v>
      </c>
      <c r="D42" s="125">
        <v>-1</v>
      </c>
      <c r="E42" s="177"/>
      <c r="F42" s="177"/>
      <c r="G42" s="177"/>
      <c r="H42" s="177"/>
      <c r="I42" s="177"/>
      <c r="J42" s="177"/>
      <c r="K42" s="224">
        <v>5870000</v>
      </c>
      <c r="L42" s="224">
        <v>6470000</v>
      </c>
      <c r="M42" s="225">
        <v>0.10221465076660988</v>
      </c>
      <c r="N42" s="60">
        <v>20</v>
      </c>
      <c r="O42" s="61">
        <f t="shared" si="0"/>
        <v>7764000</v>
      </c>
      <c r="P42" s="141">
        <v>7770000</v>
      </c>
      <c r="Q42" s="84">
        <f t="shared" si="1"/>
        <v>0.20092735703245751</v>
      </c>
      <c r="R42" s="119">
        <v>25</v>
      </c>
      <c r="S42" s="121">
        <f t="shared" si="2"/>
        <v>9712500</v>
      </c>
      <c r="T42" s="100">
        <v>13500000</v>
      </c>
      <c r="U42" s="137">
        <f t="shared" si="3"/>
        <v>0.73745173745173742</v>
      </c>
      <c r="W42" s="176" t="str">
        <f t="shared" si="4"/>
        <v>12</v>
      </c>
      <c r="X42" s="176" t="str">
        <f t="shared" si="5"/>
        <v>817</v>
      </c>
      <c r="Y42" s="144">
        <v>37000000</v>
      </c>
      <c r="Z42" s="143">
        <v>3700000</v>
      </c>
      <c r="AA42" s="283"/>
      <c r="AB42" s="675"/>
      <c r="AC42" s="703" t="s">
        <v>759</v>
      </c>
      <c r="AD42" s="509" t="s">
        <v>736</v>
      </c>
      <c r="AE42" s="502" t="s">
        <v>769</v>
      </c>
      <c r="AF42" s="509" t="s">
        <v>760</v>
      </c>
    </row>
    <row r="43" spans="1:33" s="375" customFormat="1" ht="36" x14ac:dyDescent="0.2">
      <c r="A43" s="361"/>
      <c r="B43" s="362" t="s">
        <v>652</v>
      </c>
      <c r="C43" s="363">
        <v>81713</v>
      </c>
      <c r="D43" s="364">
        <v>-1</v>
      </c>
      <c r="E43" s="365"/>
      <c r="F43" s="365"/>
      <c r="G43" s="365"/>
      <c r="H43" s="365"/>
      <c r="I43" s="365"/>
      <c r="J43" s="365"/>
      <c r="K43" s="366">
        <v>8270000</v>
      </c>
      <c r="L43" s="366">
        <v>9070000</v>
      </c>
      <c r="M43" s="367">
        <v>9.6735187424425634E-2</v>
      </c>
      <c r="N43" s="368">
        <v>30</v>
      </c>
      <c r="O43" s="360">
        <f t="shared" si="0"/>
        <v>11791000</v>
      </c>
      <c r="P43" s="360">
        <v>11870000</v>
      </c>
      <c r="Q43" s="369">
        <f t="shared" si="1"/>
        <v>0.30871003307607497</v>
      </c>
      <c r="R43" s="363">
        <v>200</v>
      </c>
      <c r="S43" s="360">
        <f t="shared" si="2"/>
        <v>35610000</v>
      </c>
      <c r="T43" s="360">
        <v>35700000</v>
      </c>
      <c r="U43" s="370">
        <f t="shared" si="3"/>
        <v>2.0075821398483571</v>
      </c>
      <c r="V43" s="371" t="s">
        <v>613</v>
      </c>
      <c r="W43" s="371" t="str">
        <f t="shared" si="4"/>
        <v>13</v>
      </c>
      <c r="X43" s="371" t="str">
        <f t="shared" si="5"/>
        <v>817</v>
      </c>
      <c r="Y43" s="372">
        <v>4200</v>
      </c>
      <c r="Z43" s="373">
        <v>4900000</v>
      </c>
      <c r="AA43" s="374"/>
      <c r="AB43" s="675"/>
      <c r="AC43" s="703"/>
      <c r="AD43" s="509"/>
      <c r="AE43" s="502"/>
      <c r="AF43" s="509"/>
      <c r="AG43" s="504"/>
    </row>
    <row r="44" spans="1:33" s="375" customFormat="1" x14ac:dyDescent="0.2">
      <c r="A44" s="361"/>
      <c r="B44" s="362" t="s">
        <v>94</v>
      </c>
      <c r="C44" s="363">
        <v>81741</v>
      </c>
      <c r="D44" s="364">
        <v>-1</v>
      </c>
      <c r="E44" s="365"/>
      <c r="F44" s="365"/>
      <c r="G44" s="365"/>
      <c r="H44" s="365"/>
      <c r="I44" s="365"/>
      <c r="J44" s="365"/>
      <c r="K44" s="366">
        <v>11070000</v>
      </c>
      <c r="L44" s="366">
        <v>11870000</v>
      </c>
      <c r="M44" s="367">
        <v>7.2267389340560068E-2</v>
      </c>
      <c r="N44" s="368">
        <v>40</v>
      </c>
      <c r="O44" s="360">
        <f t="shared" si="0"/>
        <v>16618000</v>
      </c>
      <c r="P44" s="360">
        <v>16670000</v>
      </c>
      <c r="Q44" s="369">
        <f t="shared" si="1"/>
        <v>0.40438079191238419</v>
      </c>
      <c r="R44" s="363">
        <v>310</v>
      </c>
      <c r="S44" s="360">
        <f t="shared" si="2"/>
        <v>68347000</v>
      </c>
      <c r="T44" s="360">
        <v>68000000</v>
      </c>
      <c r="U44" s="370">
        <f t="shared" si="3"/>
        <v>3.0791841631673664</v>
      </c>
      <c r="V44" s="371" t="s">
        <v>613</v>
      </c>
      <c r="W44" s="371" t="str">
        <f t="shared" si="4"/>
        <v>41</v>
      </c>
      <c r="X44" s="371" t="str">
        <f t="shared" si="5"/>
        <v>817</v>
      </c>
      <c r="Y44" s="372">
        <v>5900</v>
      </c>
      <c r="Z44" s="373">
        <v>7350000</v>
      </c>
      <c r="AA44" s="374"/>
      <c r="AB44" s="675"/>
      <c r="AC44" s="703"/>
      <c r="AD44" s="509"/>
      <c r="AE44" s="502"/>
      <c r="AF44" s="509"/>
      <c r="AG44" s="504"/>
    </row>
    <row r="45" spans="1:33" s="375" customFormat="1" x14ac:dyDescent="0.2">
      <c r="A45" s="361"/>
      <c r="B45" s="362" t="s">
        <v>95</v>
      </c>
      <c r="C45" s="363">
        <v>81744</v>
      </c>
      <c r="D45" s="364">
        <v>-1</v>
      </c>
      <c r="E45" s="365"/>
      <c r="F45" s="365"/>
      <c r="G45" s="365"/>
      <c r="H45" s="365"/>
      <c r="I45" s="365"/>
      <c r="J45" s="365"/>
      <c r="K45" s="366">
        <v>20700000</v>
      </c>
      <c r="L45" s="366">
        <v>24870000</v>
      </c>
      <c r="M45" s="367">
        <v>0.20144927536231885</v>
      </c>
      <c r="N45" s="368">
        <v>25</v>
      </c>
      <c r="O45" s="360">
        <f t="shared" si="0"/>
        <v>31087500</v>
      </c>
      <c r="P45" s="360">
        <v>30870000</v>
      </c>
      <c r="Q45" s="369">
        <f t="shared" si="1"/>
        <v>0.24125452352231605</v>
      </c>
      <c r="R45" s="363">
        <v>300</v>
      </c>
      <c r="S45" s="360">
        <f t="shared" si="2"/>
        <v>123480000</v>
      </c>
      <c r="T45" s="360">
        <v>120000000</v>
      </c>
      <c r="U45" s="370">
        <f t="shared" si="3"/>
        <v>2.8872691933916426</v>
      </c>
      <c r="V45" s="371" t="s">
        <v>613</v>
      </c>
      <c r="W45" s="371" t="str">
        <f t="shared" si="4"/>
        <v>44</v>
      </c>
      <c r="X45" s="371" t="str">
        <f t="shared" si="5"/>
        <v>817</v>
      </c>
      <c r="Y45" s="372">
        <v>9000</v>
      </c>
      <c r="Z45" s="373">
        <v>9800000</v>
      </c>
      <c r="AA45" s="374"/>
      <c r="AB45" s="695"/>
      <c r="AC45" s="703"/>
      <c r="AD45" s="509"/>
      <c r="AE45" s="502"/>
      <c r="AF45" s="509"/>
      <c r="AG45" s="504"/>
    </row>
    <row r="46" spans="1:33" s="375" customFormat="1" x14ac:dyDescent="0.2">
      <c r="A46" s="361"/>
      <c r="B46" s="362" t="s">
        <v>86</v>
      </c>
      <c r="C46" s="363">
        <v>81631</v>
      </c>
      <c r="D46" s="364">
        <v>-1</v>
      </c>
      <c r="E46" s="365"/>
      <c r="F46" s="365"/>
      <c r="G46" s="365"/>
      <c r="H46" s="365"/>
      <c r="I46" s="365"/>
      <c r="J46" s="365"/>
      <c r="K46" s="366">
        <v>5170000</v>
      </c>
      <c r="L46" s="366">
        <v>5970000</v>
      </c>
      <c r="M46" s="367">
        <v>0.15473887814313347</v>
      </c>
      <c r="N46" s="368">
        <v>10</v>
      </c>
      <c r="O46" s="360">
        <f t="shared" si="0"/>
        <v>6567000</v>
      </c>
      <c r="P46" s="360">
        <v>6570000</v>
      </c>
      <c r="Q46" s="369">
        <f t="shared" si="1"/>
        <v>0.10050251256281408</v>
      </c>
      <c r="R46" s="363">
        <v>75</v>
      </c>
      <c r="S46" s="360">
        <f t="shared" si="2"/>
        <v>11497500</v>
      </c>
      <c r="T46" s="360">
        <v>11500000</v>
      </c>
      <c r="U46" s="370">
        <f t="shared" si="3"/>
        <v>0.75038051750380519</v>
      </c>
      <c r="V46" s="371" t="s">
        <v>613</v>
      </c>
      <c r="W46" s="371" t="str">
        <f t="shared" si="4"/>
        <v>31</v>
      </c>
      <c r="X46" s="371" t="str">
        <f t="shared" si="5"/>
        <v>816</v>
      </c>
      <c r="Y46" s="372">
        <v>1200</v>
      </c>
      <c r="Z46" s="373">
        <v>2500000</v>
      </c>
      <c r="AA46" s="374"/>
      <c r="AB46" s="696" t="s">
        <v>585</v>
      </c>
      <c r="AC46" s="703"/>
      <c r="AD46" s="509"/>
      <c r="AE46" s="502"/>
      <c r="AF46" s="509"/>
      <c r="AG46" s="504"/>
    </row>
    <row r="47" spans="1:33" s="375" customFormat="1" x14ac:dyDescent="0.2">
      <c r="A47" s="361"/>
      <c r="B47" s="362" t="s">
        <v>87</v>
      </c>
      <c r="C47" s="363">
        <v>81632</v>
      </c>
      <c r="D47" s="364">
        <v>-1</v>
      </c>
      <c r="E47" s="365"/>
      <c r="F47" s="365"/>
      <c r="G47" s="365"/>
      <c r="H47" s="365"/>
      <c r="I47" s="365"/>
      <c r="J47" s="365"/>
      <c r="K47" s="366">
        <v>7270000</v>
      </c>
      <c r="L47" s="366">
        <v>8370000</v>
      </c>
      <c r="M47" s="367">
        <v>0.15130674002751032</v>
      </c>
      <c r="N47" s="368">
        <v>20</v>
      </c>
      <c r="O47" s="360">
        <f t="shared" si="0"/>
        <v>10044000</v>
      </c>
      <c r="P47" s="360">
        <v>10070000</v>
      </c>
      <c r="Q47" s="369">
        <f t="shared" si="1"/>
        <v>0.2031063321385902</v>
      </c>
      <c r="R47" s="363">
        <v>85</v>
      </c>
      <c r="S47" s="360">
        <f t="shared" si="2"/>
        <v>18629500</v>
      </c>
      <c r="T47" s="360">
        <v>18700000</v>
      </c>
      <c r="U47" s="370">
        <f t="shared" si="3"/>
        <v>0.8570009930486594</v>
      </c>
      <c r="V47" s="371" t="s">
        <v>613</v>
      </c>
      <c r="W47" s="371" t="str">
        <f t="shared" si="4"/>
        <v>32</v>
      </c>
      <c r="X47" s="371" t="str">
        <f t="shared" si="5"/>
        <v>816</v>
      </c>
      <c r="Y47" s="372">
        <v>2700</v>
      </c>
      <c r="Z47" s="373">
        <v>3300000</v>
      </c>
      <c r="AA47" s="374"/>
      <c r="AB47" s="675"/>
      <c r="AC47" s="703"/>
      <c r="AD47" s="509"/>
      <c r="AE47" s="502"/>
      <c r="AF47" s="509"/>
      <c r="AG47" s="504"/>
    </row>
    <row r="48" spans="1:33" s="375" customFormat="1" x14ac:dyDescent="0.2">
      <c r="A48" s="361"/>
      <c r="B48" s="362" t="s">
        <v>88</v>
      </c>
      <c r="C48" s="363">
        <v>81633</v>
      </c>
      <c r="D48" s="364">
        <v>-1</v>
      </c>
      <c r="E48" s="365"/>
      <c r="F48" s="365"/>
      <c r="G48" s="365"/>
      <c r="H48" s="365"/>
      <c r="I48" s="365"/>
      <c r="J48" s="365"/>
      <c r="K48" s="366">
        <v>9170000</v>
      </c>
      <c r="L48" s="366">
        <v>10570000</v>
      </c>
      <c r="M48" s="367">
        <v>0.15267175572519084</v>
      </c>
      <c r="N48" s="368">
        <v>30</v>
      </c>
      <c r="O48" s="360">
        <f t="shared" si="0"/>
        <v>13741000</v>
      </c>
      <c r="P48" s="360">
        <v>13770000</v>
      </c>
      <c r="Q48" s="369">
        <f t="shared" si="1"/>
        <v>0.30274361400189215</v>
      </c>
      <c r="R48" s="363">
        <v>200</v>
      </c>
      <c r="S48" s="360">
        <f t="shared" si="2"/>
        <v>41310000</v>
      </c>
      <c r="T48" s="360">
        <v>41700000</v>
      </c>
      <c r="U48" s="370">
        <f t="shared" si="3"/>
        <v>2.028322440087146</v>
      </c>
      <c r="V48" s="371" t="s">
        <v>613</v>
      </c>
      <c r="W48" s="371" t="str">
        <f t="shared" si="4"/>
        <v>33</v>
      </c>
      <c r="X48" s="371" t="str">
        <f t="shared" si="5"/>
        <v>816</v>
      </c>
      <c r="Y48" s="372">
        <v>5000</v>
      </c>
      <c r="Z48" s="373">
        <v>4600000</v>
      </c>
      <c r="AA48" s="374"/>
      <c r="AB48" s="675"/>
      <c r="AC48" s="703"/>
      <c r="AD48" s="509"/>
      <c r="AE48" s="502"/>
      <c r="AF48" s="509"/>
      <c r="AG48" s="504"/>
    </row>
    <row r="49" spans="1:33" s="375" customFormat="1" x14ac:dyDescent="0.2">
      <c r="A49" s="361"/>
      <c r="B49" s="362" t="s">
        <v>89</v>
      </c>
      <c r="C49" s="363">
        <v>81641</v>
      </c>
      <c r="D49" s="364">
        <v>-1</v>
      </c>
      <c r="E49" s="365"/>
      <c r="F49" s="365"/>
      <c r="G49" s="365"/>
      <c r="H49" s="365"/>
      <c r="I49" s="365"/>
      <c r="J49" s="365"/>
      <c r="K49" s="366">
        <v>11070000</v>
      </c>
      <c r="L49" s="366">
        <v>13270000</v>
      </c>
      <c r="M49" s="367">
        <v>0.19873532068654021</v>
      </c>
      <c r="N49" s="368">
        <v>40</v>
      </c>
      <c r="O49" s="360">
        <f t="shared" si="0"/>
        <v>18578000</v>
      </c>
      <c r="P49" s="360">
        <v>18770000</v>
      </c>
      <c r="Q49" s="369">
        <f t="shared" si="1"/>
        <v>0.41446872645064053</v>
      </c>
      <c r="R49" s="363">
        <v>310</v>
      </c>
      <c r="S49" s="360">
        <f t="shared" si="2"/>
        <v>76957000</v>
      </c>
      <c r="T49" s="360">
        <v>77000000</v>
      </c>
      <c r="U49" s="370">
        <f t="shared" si="3"/>
        <v>3.1022908897176347</v>
      </c>
      <c r="V49" s="371" t="s">
        <v>613</v>
      </c>
      <c r="W49" s="371" t="str">
        <f t="shared" si="4"/>
        <v>41</v>
      </c>
      <c r="X49" s="371" t="str">
        <f t="shared" si="5"/>
        <v>816</v>
      </c>
      <c r="Y49" s="372">
        <v>9000</v>
      </c>
      <c r="Z49" s="373">
        <v>6500000</v>
      </c>
      <c r="AA49" s="374"/>
      <c r="AB49" s="675"/>
      <c r="AC49" s="703"/>
      <c r="AD49" s="509"/>
      <c r="AE49" s="502"/>
      <c r="AF49" s="509"/>
      <c r="AG49" s="504"/>
    </row>
    <row r="50" spans="1:33" s="375" customFormat="1" x14ac:dyDescent="0.2">
      <c r="A50" s="361"/>
      <c r="B50" s="362" t="s">
        <v>90</v>
      </c>
      <c r="C50" s="363">
        <v>81644</v>
      </c>
      <c r="D50" s="364">
        <v>-1</v>
      </c>
      <c r="E50" s="365"/>
      <c r="F50" s="365"/>
      <c r="G50" s="365"/>
      <c r="H50" s="365"/>
      <c r="I50" s="365"/>
      <c r="J50" s="365"/>
      <c r="K50" s="366">
        <v>20700000</v>
      </c>
      <c r="L50" s="366">
        <v>24870000</v>
      </c>
      <c r="M50" s="367">
        <v>0.20144927536231885</v>
      </c>
      <c r="N50" s="368">
        <v>25</v>
      </c>
      <c r="O50" s="360">
        <f t="shared" si="0"/>
        <v>31087500</v>
      </c>
      <c r="P50" s="360">
        <v>30870000</v>
      </c>
      <c r="Q50" s="369">
        <f t="shared" si="1"/>
        <v>0.24125452352231605</v>
      </c>
      <c r="R50" s="363">
        <v>300</v>
      </c>
      <c r="S50" s="360">
        <f t="shared" si="2"/>
        <v>123480000</v>
      </c>
      <c r="T50" s="360">
        <v>123700000</v>
      </c>
      <c r="U50" s="370">
        <f t="shared" si="3"/>
        <v>3.0071266601878848</v>
      </c>
      <c r="V50" s="371" t="s">
        <v>613</v>
      </c>
      <c r="W50" s="371" t="str">
        <f t="shared" si="4"/>
        <v>44</v>
      </c>
      <c r="X50" s="371" t="str">
        <f t="shared" si="5"/>
        <v>816</v>
      </c>
      <c r="Y50" s="372">
        <v>12000</v>
      </c>
      <c r="Z50" s="373">
        <v>9750000</v>
      </c>
      <c r="AA50" s="374"/>
      <c r="AB50" s="695"/>
      <c r="AC50" s="703"/>
      <c r="AD50" s="509"/>
      <c r="AE50" s="502"/>
      <c r="AF50" s="509"/>
      <c r="AG50" s="504"/>
    </row>
    <row r="51" spans="1:33" s="375" customFormat="1" x14ac:dyDescent="0.2">
      <c r="A51" s="361"/>
      <c r="B51" s="362" t="s">
        <v>131</v>
      </c>
      <c r="C51" s="363">
        <v>82531</v>
      </c>
      <c r="D51" s="364">
        <v>-1</v>
      </c>
      <c r="E51" s="365"/>
      <c r="F51" s="365"/>
      <c r="G51" s="365"/>
      <c r="H51" s="365"/>
      <c r="I51" s="365"/>
      <c r="J51" s="365"/>
      <c r="K51" s="366">
        <v>5170000</v>
      </c>
      <c r="L51" s="366">
        <v>5970000</v>
      </c>
      <c r="M51" s="367">
        <v>0.15473887814313347</v>
      </c>
      <c r="N51" s="368">
        <v>10</v>
      </c>
      <c r="O51" s="360">
        <f t="shared" si="0"/>
        <v>6567000</v>
      </c>
      <c r="P51" s="360">
        <v>6570000</v>
      </c>
      <c r="Q51" s="369">
        <f t="shared" si="1"/>
        <v>0.10050251256281408</v>
      </c>
      <c r="R51" s="363">
        <v>25</v>
      </c>
      <c r="S51" s="360">
        <f t="shared" si="2"/>
        <v>8212500</v>
      </c>
      <c r="T51" s="360">
        <v>8270000</v>
      </c>
      <c r="U51" s="370">
        <f t="shared" si="3"/>
        <v>0.25875190258751901</v>
      </c>
      <c r="V51" s="371" t="s">
        <v>613</v>
      </c>
      <c r="W51" s="371" t="str">
        <f t="shared" si="4"/>
        <v>31</v>
      </c>
      <c r="X51" s="371" t="str">
        <f t="shared" si="5"/>
        <v>825</v>
      </c>
      <c r="Y51" s="372">
        <v>1200</v>
      </c>
      <c r="Z51" s="373">
        <v>2100000</v>
      </c>
      <c r="AA51" s="374"/>
      <c r="AB51" s="388"/>
      <c r="AC51" s="703"/>
      <c r="AD51" s="509"/>
      <c r="AE51" s="502"/>
      <c r="AF51" s="509"/>
      <c r="AG51" s="504"/>
    </row>
    <row r="52" spans="1:33" s="375" customFormat="1" x14ac:dyDescent="0.2">
      <c r="A52" s="361"/>
      <c r="B52" s="362" t="s">
        <v>132</v>
      </c>
      <c r="C52" s="363">
        <v>82532</v>
      </c>
      <c r="D52" s="364">
        <v>-1</v>
      </c>
      <c r="E52" s="365"/>
      <c r="F52" s="365"/>
      <c r="G52" s="365"/>
      <c r="H52" s="365"/>
      <c r="I52" s="365"/>
      <c r="J52" s="365"/>
      <c r="K52" s="366">
        <v>7270000</v>
      </c>
      <c r="L52" s="366">
        <v>8370000</v>
      </c>
      <c r="M52" s="367">
        <v>0.15130674002751032</v>
      </c>
      <c r="N52" s="368">
        <v>20</v>
      </c>
      <c r="O52" s="360">
        <f t="shared" si="0"/>
        <v>10044000</v>
      </c>
      <c r="P52" s="360">
        <v>10070000</v>
      </c>
      <c r="Q52" s="369">
        <f t="shared" si="1"/>
        <v>0.2031063321385902</v>
      </c>
      <c r="R52" s="363">
        <v>25</v>
      </c>
      <c r="S52" s="360">
        <f t="shared" si="2"/>
        <v>12587500</v>
      </c>
      <c r="T52" s="360">
        <v>12570000</v>
      </c>
      <c r="U52" s="370">
        <f t="shared" si="3"/>
        <v>0.24826216484607747</v>
      </c>
      <c r="V52" s="371" t="s">
        <v>613</v>
      </c>
      <c r="W52" s="371" t="str">
        <f t="shared" si="4"/>
        <v>32</v>
      </c>
      <c r="X52" s="371" t="str">
        <f t="shared" si="5"/>
        <v>825</v>
      </c>
      <c r="Y52" s="372">
        <v>2700</v>
      </c>
      <c r="Z52" s="373">
        <v>3500000</v>
      </c>
      <c r="AA52" s="374"/>
      <c r="AB52" s="388"/>
      <c r="AC52" s="703"/>
      <c r="AD52" s="509"/>
      <c r="AE52" s="502"/>
      <c r="AF52" s="509"/>
      <c r="AG52" s="504"/>
    </row>
    <row r="53" spans="1:33" s="375" customFormat="1" x14ac:dyDescent="0.2">
      <c r="A53" s="361"/>
      <c r="B53" s="362" t="s">
        <v>133</v>
      </c>
      <c r="C53" s="363">
        <v>82533</v>
      </c>
      <c r="D53" s="364">
        <v>-1</v>
      </c>
      <c r="E53" s="365"/>
      <c r="F53" s="365"/>
      <c r="G53" s="365"/>
      <c r="H53" s="365"/>
      <c r="I53" s="365"/>
      <c r="J53" s="365"/>
      <c r="K53" s="366">
        <v>9170000</v>
      </c>
      <c r="L53" s="366">
        <v>10570000</v>
      </c>
      <c r="M53" s="367">
        <v>0.15267175572519084</v>
      </c>
      <c r="N53" s="368">
        <v>30</v>
      </c>
      <c r="O53" s="360">
        <f t="shared" si="0"/>
        <v>13741000</v>
      </c>
      <c r="P53" s="360">
        <v>13770000</v>
      </c>
      <c r="Q53" s="369">
        <f t="shared" si="1"/>
        <v>0.30274361400189215</v>
      </c>
      <c r="R53" s="363">
        <v>25</v>
      </c>
      <c r="S53" s="360">
        <f t="shared" si="2"/>
        <v>17212500</v>
      </c>
      <c r="T53" s="360">
        <v>17170000</v>
      </c>
      <c r="U53" s="370">
        <f t="shared" si="3"/>
        <v>0.24691358024691357</v>
      </c>
      <c r="V53" s="371" t="s">
        <v>613</v>
      </c>
      <c r="W53" s="371" t="str">
        <f t="shared" si="4"/>
        <v>33</v>
      </c>
      <c r="X53" s="371" t="str">
        <f t="shared" si="5"/>
        <v>825</v>
      </c>
      <c r="Y53" s="372">
        <v>5000</v>
      </c>
      <c r="Z53" s="373">
        <v>4900000</v>
      </c>
      <c r="AA53" s="374"/>
      <c r="AB53" s="388"/>
      <c r="AC53" s="703"/>
      <c r="AD53" s="509"/>
      <c r="AE53" s="502"/>
      <c r="AF53" s="509"/>
      <c r="AG53" s="504"/>
    </row>
    <row r="54" spans="1:33" s="375" customFormat="1" x14ac:dyDescent="0.2">
      <c r="A54" s="361"/>
      <c r="B54" s="362" t="s">
        <v>134</v>
      </c>
      <c r="C54" s="363">
        <v>82541</v>
      </c>
      <c r="D54" s="364">
        <v>-1</v>
      </c>
      <c r="E54" s="365"/>
      <c r="F54" s="365"/>
      <c r="G54" s="365"/>
      <c r="H54" s="365"/>
      <c r="I54" s="365"/>
      <c r="J54" s="365"/>
      <c r="K54" s="366">
        <v>11070000</v>
      </c>
      <c r="L54" s="366">
        <v>13270000</v>
      </c>
      <c r="M54" s="367">
        <v>0.19873532068654021</v>
      </c>
      <c r="N54" s="368">
        <v>40</v>
      </c>
      <c r="O54" s="360">
        <f t="shared" si="0"/>
        <v>18578000</v>
      </c>
      <c r="P54" s="360">
        <v>18770000</v>
      </c>
      <c r="Q54" s="369">
        <f t="shared" si="1"/>
        <v>0.41446872645064053</v>
      </c>
      <c r="R54" s="363">
        <v>25</v>
      </c>
      <c r="S54" s="360">
        <f t="shared" si="2"/>
        <v>23462500</v>
      </c>
      <c r="T54" s="360">
        <v>23470000</v>
      </c>
      <c r="U54" s="370">
        <f t="shared" si="3"/>
        <v>0.25039957378795952</v>
      </c>
      <c r="V54" s="371" t="s">
        <v>613</v>
      </c>
      <c r="W54" s="371" t="str">
        <f t="shared" si="4"/>
        <v>41</v>
      </c>
      <c r="X54" s="371" t="str">
        <f t="shared" si="5"/>
        <v>825</v>
      </c>
      <c r="Y54" s="372">
        <v>9000</v>
      </c>
      <c r="Z54" s="373">
        <v>6800000</v>
      </c>
      <c r="AA54" s="374"/>
      <c r="AB54" s="388"/>
      <c r="AC54" s="703"/>
      <c r="AD54" s="509"/>
      <c r="AE54" s="502"/>
      <c r="AF54" s="509"/>
      <c r="AG54" s="504"/>
    </row>
    <row r="55" spans="1:33" s="375" customFormat="1" x14ac:dyDescent="0.2">
      <c r="A55" s="361"/>
      <c r="B55" s="362" t="s">
        <v>135</v>
      </c>
      <c r="C55" s="363">
        <v>82544</v>
      </c>
      <c r="D55" s="364">
        <v>-1</v>
      </c>
      <c r="E55" s="365"/>
      <c r="F55" s="365"/>
      <c r="G55" s="365"/>
      <c r="H55" s="365"/>
      <c r="I55" s="365"/>
      <c r="J55" s="365"/>
      <c r="K55" s="366">
        <v>20700000</v>
      </c>
      <c r="L55" s="366">
        <v>24870000</v>
      </c>
      <c r="M55" s="367">
        <v>0.20144927536231885</v>
      </c>
      <c r="N55" s="368">
        <v>25</v>
      </c>
      <c r="O55" s="360">
        <f t="shared" si="0"/>
        <v>31087500</v>
      </c>
      <c r="P55" s="360">
        <v>30870000</v>
      </c>
      <c r="Q55" s="369">
        <f t="shared" si="1"/>
        <v>0.24125452352231605</v>
      </c>
      <c r="R55" s="363">
        <v>25</v>
      </c>
      <c r="S55" s="360">
        <f t="shared" si="2"/>
        <v>38587500</v>
      </c>
      <c r="T55" s="360">
        <v>38570000</v>
      </c>
      <c r="U55" s="370">
        <f t="shared" si="3"/>
        <v>0.24943310657596371</v>
      </c>
      <c r="V55" s="371" t="s">
        <v>613</v>
      </c>
      <c r="W55" s="371" t="str">
        <f t="shared" si="4"/>
        <v>44</v>
      </c>
      <c r="X55" s="371" t="str">
        <f t="shared" si="5"/>
        <v>825</v>
      </c>
      <c r="Y55" s="372">
        <v>12000</v>
      </c>
      <c r="Z55" s="373">
        <v>10400000</v>
      </c>
      <c r="AA55" s="374"/>
      <c r="AB55" s="388"/>
      <c r="AC55" s="703"/>
      <c r="AD55" s="509"/>
      <c r="AE55" s="502"/>
      <c r="AF55" s="509"/>
      <c r="AG55" s="504"/>
    </row>
    <row r="56" spans="1:33" s="375" customFormat="1" x14ac:dyDescent="0.2">
      <c r="A56" s="361"/>
      <c r="B56" s="362" t="s">
        <v>136</v>
      </c>
      <c r="C56" s="363">
        <v>82611</v>
      </c>
      <c r="D56" s="364">
        <v>-1</v>
      </c>
      <c r="E56" s="365"/>
      <c r="F56" s="365"/>
      <c r="G56" s="365"/>
      <c r="H56" s="365"/>
      <c r="I56" s="365"/>
      <c r="J56" s="365"/>
      <c r="K56" s="366">
        <v>3770000</v>
      </c>
      <c r="L56" s="366">
        <v>3770000</v>
      </c>
      <c r="M56" s="367">
        <v>0</v>
      </c>
      <c r="N56" s="368">
        <v>10</v>
      </c>
      <c r="O56" s="360">
        <f t="shared" si="0"/>
        <v>4147000</v>
      </c>
      <c r="P56" s="360">
        <v>4170000</v>
      </c>
      <c r="Q56" s="369">
        <f t="shared" si="1"/>
        <v>0.10610079575596817</v>
      </c>
      <c r="R56" s="363">
        <v>25</v>
      </c>
      <c r="S56" s="360">
        <f t="shared" si="2"/>
        <v>5212500</v>
      </c>
      <c r="T56" s="360">
        <v>5170000</v>
      </c>
      <c r="U56" s="370">
        <f t="shared" si="3"/>
        <v>0.23980815347721823</v>
      </c>
      <c r="V56" s="371" t="s">
        <v>613</v>
      </c>
      <c r="W56" s="371" t="str">
        <f t="shared" si="4"/>
        <v>11</v>
      </c>
      <c r="X56" s="371" t="str">
        <f t="shared" si="5"/>
        <v>826</v>
      </c>
      <c r="Y56" s="372">
        <v>1100</v>
      </c>
      <c r="Z56" s="373">
        <v>2300000</v>
      </c>
      <c r="AA56" s="374"/>
      <c r="AB56" s="388"/>
      <c r="AC56" s="703"/>
      <c r="AD56" s="509"/>
      <c r="AE56" s="502"/>
      <c r="AF56" s="509"/>
      <c r="AG56" s="504"/>
    </row>
    <row r="57" spans="1:33" s="375" customFormat="1" x14ac:dyDescent="0.2">
      <c r="A57" s="361"/>
      <c r="B57" s="362" t="s">
        <v>137</v>
      </c>
      <c r="C57" s="363">
        <v>82612</v>
      </c>
      <c r="D57" s="364">
        <v>-1</v>
      </c>
      <c r="E57" s="365"/>
      <c r="F57" s="365"/>
      <c r="G57" s="365"/>
      <c r="H57" s="365"/>
      <c r="I57" s="365"/>
      <c r="J57" s="365"/>
      <c r="K57" s="366">
        <v>5870000</v>
      </c>
      <c r="L57" s="366">
        <v>6470000</v>
      </c>
      <c r="M57" s="367">
        <v>0.10221465076660988</v>
      </c>
      <c r="N57" s="368">
        <v>20</v>
      </c>
      <c r="O57" s="360">
        <f t="shared" si="0"/>
        <v>7764000</v>
      </c>
      <c r="P57" s="360">
        <v>7770000</v>
      </c>
      <c r="Q57" s="369">
        <f t="shared" si="1"/>
        <v>0.20092735703245751</v>
      </c>
      <c r="R57" s="363">
        <v>25</v>
      </c>
      <c r="S57" s="360">
        <f t="shared" si="2"/>
        <v>9712500</v>
      </c>
      <c r="T57" s="360">
        <v>9770000</v>
      </c>
      <c r="U57" s="370">
        <f t="shared" si="3"/>
        <v>0.2574002574002574</v>
      </c>
      <c r="V57" s="371" t="s">
        <v>613</v>
      </c>
      <c r="W57" s="371" t="str">
        <f t="shared" si="4"/>
        <v>12</v>
      </c>
      <c r="X57" s="371" t="str">
        <f t="shared" si="5"/>
        <v>826</v>
      </c>
      <c r="Y57" s="372">
        <v>2300</v>
      </c>
      <c r="Z57" s="373">
        <v>3100000</v>
      </c>
      <c r="AA57" s="374"/>
      <c r="AB57" s="388"/>
      <c r="AC57" s="703"/>
      <c r="AD57" s="509"/>
      <c r="AE57" s="502"/>
      <c r="AF57" s="509"/>
      <c r="AG57" s="504"/>
    </row>
    <row r="58" spans="1:33" s="375" customFormat="1" x14ac:dyDescent="0.2">
      <c r="A58" s="361"/>
      <c r="B58" s="362" t="s">
        <v>138</v>
      </c>
      <c r="C58" s="363">
        <v>82613</v>
      </c>
      <c r="D58" s="364">
        <v>-1</v>
      </c>
      <c r="E58" s="365"/>
      <c r="F58" s="365"/>
      <c r="G58" s="365"/>
      <c r="H58" s="365"/>
      <c r="I58" s="365"/>
      <c r="J58" s="365"/>
      <c r="K58" s="366">
        <v>8270000</v>
      </c>
      <c r="L58" s="366">
        <v>9070000</v>
      </c>
      <c r="M58" s="367">
        <v>9.6735187424425634E-2</v>
      </c>
      <c r="N58" s="368">
        <v>30</v>
      </c>
      <c r="O58" s="360">
        <f t="shared" si="0"/>
        <v>11791000</v>
      </c>
      <c r="P58" s="360">
        <v>11870000</v>
      </c>
      <c r="Q58" s="369">
        <f t="shared" si="1"/>
        <v>0.30871003307607497</v>
      </c>
      <c r="R58" s="363">
        <v>25</v>
      </c>
      <c r="S58" s="360">
        <f t="shared" si="2"/>
        <v>14837500</v>
      </c>
      <c r="T58" s="360">
        <v>14870000</v>
      </c>
      <c r="U58" s="370">
        <f t="shared" si="3"/>
        <v>0.25273799494524007</v>
      </c>
      <c r="V58" s="371" t="s">
        <v>613</v>
      </c>
      <c r="W58" s="371" t="str">
        <f t="shared" si="4"/>
        <v>13</v>
      </c>
      <c r="X58" s="371" t="str">
        <f t="shared" si="5"/>
        <v>826</v>
      </c>
      <c r="Y58" s="372">
        <v>3700</v>
      </c>
      <c r="Z58" s="373">
        <v>5050000</v>
      </c>
      <c r="AA58" s="374"/>
      <c r="AB58" s="388"/>
      <c r="AC58" s="703"/>
      <c r="AD58" s="509"/>
      <c r="AE58" s="502"/>
      <c r="AF58" s="509"/>
      <c r="AG58" s="504"/>
    </row>
    <row r="59" spans="1:33" s="375" customFormat="1" x14ac:dyDescent="0.2">
      <c r="A59" s="361"/>
      <c r="B59" s="362" t="s">
        <v>139</v>
      </c>
      <c r="C59" s="363">
        <v>82641</v>
      </c>
      <c r="D59" s="364">
        <v>-1</v>
      </c>
      <c r="E59" s="365"/>
      <c r="F59" s="365"/>
      <c r="G59" s="365"/>
      <c r="H59" s="365"/>
      <c r="I59" s="365"/>
      <c r="J59" s="365"/>
      <c r="K59" s="366">
        <v>11070000</v>
      </c>
      <c r="L59" s="366">
        <v>13270000</v>
      </c>
      <c r="M59" s="367">
        <v>0.19873532068654021</v>
      </c>
      <c r="N59" s="368">
        <v>40</v>
      </c>
      <c r="O59" s="360">
        <f t="shared" si="0"/>
        <v>18578000</v>
      </c>
      <c r="P59" s="360">
        <v>18770000</v>
      </c>
      <c r="Q59" s="369">
        <f t="shared" si="1"/>
        <v>0.41446872645064053</v>
      </c>
      <c r="R59" s="363">
        <v>25</v>
      </c>
      <c r="S59" s="360">
        <f t="shared" si="2"/>
        <v>23462500</v>
      </c>
      <c r="T59" s="360">
        <v>25370000</v>
      </c>
      <c r="U59" s="370">
        <f t="shared" si="3"/>
        <v>0.35162493340436868</v>
      </c>
      <c r="V59" s="371" t="s">
        <v>613</v>
      </c>
      <c r="W59" s="371" t="str">
        <f t="shared" si="4"/>
        <v>41</v>
      </c>
      <c r="X59" s="371" t="str">
        <f t="shared" si="5"/>
        <v>826</v>
      </c>
      <c r="Y59" s="372">
        <v>5900</v>
      </c>
      <c r="Z59" s="373">
        <v>7100000</v>
      </c>
      <c r="AA59" s="374"/>
      <c r="AB59" s="388"/>
      <c r="AC59" s="703"/>
      <c r="AD59" s="509"/>
      <c r="AE59" s="502"/>
      <c r="AF59" s="509"/>
      <c r="AG59" s="504"/>
    </row>
    <row r="60" spans="1:33" s="375" customFormat="1" x14ac:dyDescent="0.2">
      <c r="A60" s="361"/>
      <c r="B60" s="362" t="s">
        <v>140</v>
      </c>
      <c r="C60" s="363">
        <v>82644</v>
      </c>
      <c r="D60" s="364">
        <v>-1</v>
      </c>
      <c r="E60" s="365"/>
      <c r="F60" s="365"/>
      <c r="G60" s="365"/>
      <c r="H60" s="365"/>
      <c r="I60" s="365"/>
      <c r="J60" s="365"/>
      <c r="K60" s="366">
        <v>20700000</v>
      </c>
      <c r="L60" s="366">
        <v>24870000</v>
      </c>
      <c r="M60" s="367">
        <v>0.20144927536231885</v>
      </c>
      <c r="N60" s="368">
        <v>25</v>
      </c>
      <c r="O60" s="360">
        <f t="shared" si="0"/>
        <v>31087500</v>
      </c>
      <c r="P60" s="360">
        <v>30870000</v>
      </c>
      <c r="Q60" s="369">
        <f t="shared" si="1"/>
        <v>0.24125452352231605</v>
      </c>
      <c r="R60" s="363">
        <v>25</v>
      </c>
      <c r="S60" s="360">
        <f t="shared" si="2"/>
        <v>38587500</v>
      </c>
      <c r="T60" s="360">
        <v>41670000</v>
      </c>
      <c r="U60" s="370">
        <f t="shared" si="3"/>
        <v>0.3498542274052478</v>
      </c>
      <c r="V60" s="371" t="s">
        <v>613</v>
      </c>
      <c r="W60" s="371" t="str">
        <f t="shared" si="4"/>
        <v>44</v>
      </c>
      <c r="X60" s="371" t="str">
        <f t="shared" si="5"/>
        <v>826</v>
      </c>
      <c r="Y60" s="372">
        <v>9000</v>
      </c>
      <c r="Z60" s="373">
        <v>9200000</v>
      </c>
      <c r="AA60" s="374"/>
      <c r="AB60" s="388"/>
      <c r="AC60" s="703"/>
      <c r="AD60" s="509"/>
      <c r="AE60" s="502"/>
      <c r="AF60" s="509"/>
      <c r="AG60" s="504"/>
    </row>
    <row r="61" spans="1:33" s="375" customFormat="1" x14ac:dyDescent="0.2">
      <c r="A61" s="361"/>
      <c r="B61" s="404" t="s">
        <v>566</v>
      </c>
      <c r="C61" s="363">
        <v>85031</v>
      </c>
      <c r="D61" s="371"/>
      <c r="E61" s="371"/>
      <c r="F61" s="371"/>
      <c r="G61" s="371"/>
      <c r="H61" s="371"/>
      <c r="I61" s="371"/>
      <c r="J61" s="371"/>
      <c r="K61" s="371"/>
      <c r="L61" s="371"/>
      <c r="M61" s="371"/>
      <c r="N61" s="371"/>
      <c r="O61" s="371"/>
      <c r="P61" s="360">
        <v>6570000</v>
      </c>
      <c r="Q61" s="371"/>
      <c r="R61" s="363">
        <v>25</v>
      </c>
      <c r="S61" s="360">
        <f t="shared" si="2"/>
        <v>8212500</v>
      </c>
      <c r="T61" s="360">
        <v>8770000</v>
      </c>
      <c r="U61" s="370">
        <f t="shared" si="3"/>
        <v>0.33485540334855401</v>
      </c>
      <c r="V61" s="371" t="s">
        <v>613</v>
      </c>
      <c r="W61" s="371" t="str">
        <f t="shared" si="4"/>
        <v>31</v>
      </c>
      <c r="X61" s="371" t="str">
        <f t="shared" si="5"/>
        <v>850</v>
      </c>
      <c r="Y61" s="372"/>
      <c r="Z61" s="373">
        <v>2600000</v>
      </c>
      <c r="AA61" s="374"/>
      <c r="AB61" s="388"/>
      <c r="AC61" s="703"/>
      <c r="AD61" s="509"/>
      <c r="AE61" s="502"/>
      <c r="AF61" s="509"/>
      <c r="AG61" s="504"/>
    </row>
    <row r="62" spans="1:33" s="375" customFormat="1" x14ac:dyDescent="0.2">
      <c r="A62" s="361"/>
      <c r="B62" s="404" t="s">
        <v>567</v>
      </c>
      <c r="C62" s="363">
        <v>85032</v>
      </c>
      <c r="D62" s="371"/>
      <c r="E62" s="371"/>
      <c r="F62" s="371"/>
      <c r="G62" s="371"/>
      <c r="H62" s="371"/>
      <c r="I62" s="371"/>
      <c r="J62" s="371"/>
      <c r="K62" s="371"/>
      <c r="L62" s="371"/>
      <c r="M62" s="371"/>
      <c r="N62" s="371"/>
      <c r="O62" s="371"/>
      <c r="P62" s="360">
        <v>10070000</v>
      </c>
      <c r="Q62" s="371"/>
      <c r="R62" s="363">
        <v>25</v>
      </c>
      <c r="S62" s="360">
        <f t="shared" si="2"/>
        <v>12587500</v>
      </c>
      <c r="T62" s="360">
        <v>12570000</v>
      </c>
      <c r="U62" s="370">
        <f t="shared" si="3"/>
        <v>0.24826216484607747</v>
      </c>
      <c r="V62" s="371" t="s">
        <v>613</v>
      </c>
      <c r="W62" s="371" t="str">
        <f t="shared" si="4"/>
        <v>32</v>
      </c>
      <c r="X62" s="371" t="str">
        <f t="shared" si="5"/>
        <v>850</v>
      </c>
      <c r="Y62" s="372"/>
      <c r="Z62" s="373">
        <v>3900000</v>
      </c>
      <c r="AA62" s="374"/>
      <c r="AB62" s="388"/>
      <c r="AC62" s="703"/>
      <c r="AD62" s="509"/>
      <c r="AE62" s="502"/>
      <c r="AF62" s="509"/>
      <c r="AG62" s="504"/>
    </row>
    <row r="63" spans="1:33" s="375" customFormat="1" x14ac:dyDescent="0.2">
      <c r="A63" s="361"/>
      <c r="B63" s="404" t="s">
        <v>568</v>
      </c>
      <c r="C63" s="363">
        <v>85033</v>
      </c>
      <c r="D63" s="371"/>
      <c r="E63" s="371"/>
      <c r="F63" s="371"/>
      <c r="G63" s="371"/>
      <c r="H63" s="371"/>
      <c r="I63" s="371"/>
      <c r="J63" s="371"/>
      <c r="K63" s="371"/>
      <c r="L63" s="371"/>
      <c r="M63" s="371"/>
      <c r="N63" s="371"/>
      <c r="O63" s="371"/>
      <c r="P63" s="360">
        <v>13770000</v>
      </c>
      <c r="Q63" s="371"/>
      <c r="R63" s="363">
        <v>25</v>
      </c>
      <c r="S63" s="360">
        <f t="shared" si="2"/>
        <v>17212500</v>
      </c>
      <c r="T63" s="360">
        <v>17170000</v>
      </c>
      <c r="U63" s="370">
        <f t="shared" si="3"/>
        <v>0.24691358024691357</v>
      </c>
      <c r="V63" s="371" t="s">
        <v>613</v>
      </c>
      <c r="W63" s="371" t="str">
        <f t="shared" si="4"/>
        <v>33</v>
      </c>
      <c r="X63" s="371" t="str">
        <f t="shared" si="5"/>
        <v>850</v>
      </c>
      <c r="Y63" s="372"/>
      <c r="Z63" s="373">
        <v>5100000</v>
      </c>
      <c r="AA63" s="374"/>
      <c r="AB63" s="388"/>
      <c r="AC63" s="703"/>
      <c r="AD63" s="509"/>
      <c r="AE63" s="502"/>
      <c r="AF63" s="509"/>
      <c r="AG63" s="504"/>
    </row>
    <row r="64" spans="1:33" s="375" customFormat="1" x14ac:dyDescent="0.2">
      <c r="A64" s="361"/>
      <c r="B64" s="404" t="s">
        <v>569</v>
      </c>
      <c r="C64" s="363">
        <v>85041</v>
      </c>
      <c r="D64" s="371"/>
      <c r="E64" s="371"/>
      <c r="F64" s="371"/>
      <c r="G64" s="371"/>
      <c r="H64" s="371"/>
      <c r="I64" s="371"/>
      <c r="J64" s="371"/>
      <c r="K64" s="371"/>
      <c r="L64" s="371"/>
      <c r="M64" s="371"/>
      <c r="N64" s="371"/>
      <c r="O64" s="371"/>
      <c r="P64" s="360">
        <v>18770000</v>
      </c>
      <c r="Q64" s="371"/>
      <c r="R64" s="363">
        <v>25</v>
      </c>
      <c r="S64" s="360">
        <f t="shared" si="2"/>
        <v>23462500</v>
      </c>
      <c r="T64" s="360">
        <v>24670000</v>
      </c>
      <c r="U64" s="370">
        <f t="shared" si="3"/>
        <v>0.31433137986148108</v>
      </c>
      <c r="V64" s="371" t="s">
        <v>613</v>
      </c>
      <c r="W64" s="371" t="str">
        <f t="shared" si="4"/>
        <v>41</v>
      </c>
      <c r="X64" s="371" t="str">
        <f t="shared" si="5"/>
        <v>850</v>
      </c>
      <c r="Y64" s="372"/>
      <c r="Z64" s="373">
        <v>7700000</v>
      </c>
      <c r="AA64" s="374"/>
      <c r="AB64" s="388"/>
      <c r="AC64" s="703"/>
      <c r="AD64" s="509"/>
      <c r="AE64" s="502"/>
      <c r="AF64" s="509"/>
      <c r="AG64" s="504"/>
    </row>
    <row r="65" spans="1:33" s="375" customFormat="1" x14ac:dyDescent="0.2">
      <c r="A65" s="361"/>
      <c r="B65" s="404" t="s">
        <v>570</v>
      </c>
      <c r="C65" s="363">
        <v>85044</v>
      </c>
      <c r="D65" s="371"/>
      <c r="E65" s="371"/>
      <c r="F65" s="371"/>
      <c r="G65" s="371"/>
      <c r="H65" s="371"/>
      <c r="I65" s="371"/>
      <c r="J65" s="371"/>
      <c r="K65" s="371"/>
      <c r="L65" s="371"/>
      <c r="M65" s="371"/>
      <c r="N65" s="371"/>
      <c r="O65" s="371"/>
      <c r="P65" s="360">
        <v>30870000</v>
      </c>
      <c r="Q65" s="371"/>
      <c r="R65" s="363">
        <v>25</v>
      </c>
      <c r="S65" s="360">
        <f t="shared" si="2"/>
        <v>38587500</v>
      </c>
      <c r="T65" s="360">
        <v>41670000</v>
      </c>
      <c r="U65" s="370">
        <f t="shared" si="3"/>
        <v>0.3498542274052478</v>
      </c>
      <c r="V65" s="371" t="s">
        <v>613</v>
      </c>
      <c r="W65" s="371" t="str">
        <f t="shared" si="4"/>
        <v>44</v>
      </c>
      <c r="X65" s="371" t="str">
        <f t="shared" si="5"/>
        <v>850</v>
      </c>
      <c r="Y65" s="372"/>
      <c r="Z65" s="373">
        <v>250000</v>
      </c>
      <c r="AA65" s="374"/>
      <c r="AB65" s="388"/>
      <c r="AC65" s="703"/>
      <c r="AD65" s="509"/>
      <c r="AE65" s="502"/>
      <c r="AF65" s="509"/>
      <c r="AG65" s="504"/>
    </row>
    <row r="66" spans="1:33" s="375" customFormat="1" x14ac:dyDescent="0.2">
      <c r="A66" s="361"/>
      <c r="B66" s="404" t="s">
        <v>571</v>
      </c>
      <c r="C66" s="363">
        <v>85131</v>
      </c>
      <c r="D66" s="371"/>
      <c r="E66" s="371"/>
      <c r="F66" s="371"/>
      <c r="G66" s="371"/>
      <c r="H66" s="371"/>
      <c r="I66" s="371"/>
      <c r="J66" s="371"/>
      <c r="K66" s="371"/>
      <c r="L66" s="371"/>
      <c r="M66" s="371"/>
      <c r="N66" s="371"/>
      <c r="O66" s="371"/>
      <c r="P66" s="360">
        <v>6570000</v>
      </c>
      <c r="Q66" s="371"/>
      <c r="R66" s="363">
        <v>25</v>
      </c>
      <c r="S66" s="360">
        <f t="shared" si="2"/>
        <v>8212500</v>
      </c>
      <c r="T66" s="360">
        <v>8770000</v>
      </c>
      <c r="U66" s="370">
        <f t="shared" si="3"/>
        <v>0.33485540334855401</v>
      </c>
      <c r="V66" s="371" t="s">
        <v>613</v>
      </c>
      <c r="W66" s="371" t="str">
        <f t="shared" si="4"/>
        <v>31</v>
      </c>
      <c r="X66" s="371" t="str">
        <f t="shared" si="5"/>
        <v>851</v>
      </c>
      <c r="Y66" s="372"/>
      <c r="Z66" s="373">
        <v>3700000</v>
      </c>
      <c r="AA66" s="374"/>
      <c r="AB66" s="388"/>
      <c r="AC66" s="703"/>
      <c r="AD66" s="509"/>
      <c r="AE66" s="502"/>
      <c r="AF66" s="509"/>
      <c r="AG66" s="504"/>
    </row>
    <row r="67" spans="1:33" s="375" customFormat="1" x14ac:dyDescent="0.2">
      <c r="A67" s="361"/>
      <c r="B67" s="404" t="s">
        <v>572</v>
      </c>
      <c r="C67" s="363">
        <v>85132</v>
      </c>
      <c r="D67" s="371"/>
      <c r="E67" s="371"/>
      <c r="F67" s="371"/>
      <c r="G67" s="371"/>
      <c r="H67" s="371"/>
      <c r="I67" s="371"/>
      <c r="J67" s="371"/>
      <c r="K67" s="371"/>
      <c r="L67" s="371"/>
      <c r="M67" s="371"/>
      <c r="N67" s="371"/>
      <c r="O67" s="371"/>
      <c r="P67" s="360">
        <v>10070000</v>
      </c>
      <c r="Q67" s="371"/>
      <c r="R67" s="363">
        <v>25</v>
      </c>
      <c r="S67" s="360">
        <f t="shared" si="2"/>
        <v>12587500</v>
      </c>
      <c r="T67" s="360">
        <v>12570000</v>
      </c>
      <c r="U67" s="370">
        <f t="shared" si="3"/>
        <v>0.24826216484607747</v>
      </c>
      <c r="V67" s="371" t="s">
        <v>613</v>
      </c>
      <c r="W67" s="371" t="str">
        <f t="shared" si="4"/>
        <v>32</v>
      </c>
      <c r="X67" s="371" t="str">
        <f t="shared" si="5"/>
        <v>851</v>
      </c>
      <c r="Y67" s="372"/>
      <c r="Z67" s="373">
        <v>4900000</v>
      </c>
      <c r="AA67" s="374"/>
      <c r="AB67" s="388"/>
      <c r="AC67" s="703"/>
      <c r="AD67" s="509"/>
      <c r="AE67" s="502"/>
      <c r="AF67" s="509"/>
      <c r="AG67" s="504"/>
    </row>
    <row r="68" spans="1:33" ht="36" x14ac:dyDescent="0.2">
      <c r="A68" s="202"/>
      <c r="B68" s="195" t="s">
        <v>712</v>
      </c>
      <c r="C68" s="119">
        <v>85133</v>
      </c>
      <c r="D68" s="176"/>
      <c r="E68" s="176"/>
      <c r="F68" s="176"/>
      <c r="G68" s="176"/>
      <c r="H68" s="176"/>
      <c r="I68" s="176"/>
      <c r="J68" s="176"/>
      <c r="K68" s="224"/>
      <c r="L68" s="224"/>
      <c r="M68" s="225"/>
      <c r="N68" s="60"/>
      <c r="O68" s="60"/>
      <c r="P68" s="141">
        <v>13770000</v>
      </c>
      <c r="Q68" s="84"/>
      <c r="R68" s="119">
        <v>25</v>
      </c>
      <c r="S68" s="121">
        <f t="shared" si="2"/>
        <v>17212500</v>
      </c>
      <c r="T68" s="100">
        <v>17170000</v>
      </c>
      <c r="U68" s="137">
        <f t="shared" si="3"/>
        <v>0.24691358024691357</v>
      </c>
      <c r="W68" s="176" t="str">
        <f t="shared" si="4"/>
        <v>33</v>
      </c>
      <c r="X68" s="176" t="str">
        <f t="shared" si="5"/>
        <v>851</v>
      </c>
      <c r="Y68" s="144">
        <v>60000000</v>
      </c>
      <c r="Z68" s="143">
        <v>6000000</v>
      </c>
      <c r="AA68" s="283"/>
      <c r="AB68" s="208"/>
      <c r="AC68" s="703"/>
    </row>
    <row r="69" spans="1:33" ht="36" x14ac:dyDescent="0.2">
      <c r="A69" s="202"/>
      <c r="B69" s="195" t="s">
        <v>677</v>
      </c>
      <c r="C69" s="119">
        <v>85141</v>
      </c>
      <c r="D69" s="176"/>
      <c r="E69" s="176"/>
      <c r="F69" s="176"/>
      <c r="G69" s="176"/>
      <c r="H69" s="176"/>
      <c r="I69" s="176"/>
      <c r="J69" s="176"/>
      <c r="K69" s="224"/>
      <c r="L69" s="224"/>
      <c r="M69" s="225"/>
      <c r="N69" s="60"/>
      <c r="O69" s="60"/>
      <c r="P69" s="141">
        <v>18770000</v>
      </c>
      <c r="Q69" s="84"/>
      <c r="R69" s="119">
        <v>25</v>
      </c>
      <c r="S69" s="121">
        <f t="shared" si="2"/>
        <v>23462500</v>
      </c>
      <c r="T69" s="100">
        <v>24670000</v>
      </c>
      <c r="U69" s="137">
        <f t="shared" si="3"/>
        <v>0.31433137986148108</v>
      </c>
      <c r="W69" s="176" t="str">
        <f t="shared" si="4"/>
        <v>41</v>
      </c>
      <c r="X69" s="176" t="str">
        <f t="shared" si="5"/>
        <v>851</v>
      </c>
      <c r="Y69" s="144">
        <v>80000000</v>
      </c>
      <c r="Z69" s="143">
        <v>7200000</v>
      </c>
      <c r="AA69" s="283"/>
      <c r="AB69" s="208"/>
      <c r="AC69" s="703"/>
      <c r="AD69" s="509" t="s">
        <v>770</v>
      </c>
    </row>
    <row r="70" spans="1:33" ht="36.75" thickBot="1" x14ac:dyDescent="0.25">
      <c r="A70" s="202"/>
      <c r="B70" s="209" t="s">
        <v>678</v>
      </c>
      <c r="C70" s="181">
        <v>85144</v>
      </c>
      <c r="D70" s="197"/>
      <c r="E70" s="197"/>
      <c r="F70" s="197"/>
      <c r="G70" s="197"/>
      <c r="H70" s="197"/>
      <c r="I70" s="197"/>
      <c r="J70" s="197"/>
      <c r="K70" s="230"/>
      <c r="L70" s="230"/>
      <c r="M70" s="231"/>
      <c r="N70" s="184"/>
      <c r="O70" s="184"/>
      <c r="P70" s="186">
        <v>30870000</v>
      </c>
      <c r="Q70" s="187"/>
      <c r="R70" s="181">
        <v>25</v>
      </c>
      <c r="S70" s="188">
        <f t="shared" si="2"/>
        <v>38587500</v>
      </c>
      <c r="T70" s="189">
        <v>41670000</v>
      </c>
      <c r="U70" s="190">
        <f t="shared" si="3"/>
        <v>0.3498542274052478</v>
      </c>
      <c r="V70" s="191"/>
      <c r="W70" s="191" t="str">
        <f t="shared" si="4"/>
        <v>44</v>
      </c>
      <c r="X70" s="191" t="str">
        <f t="shared" si="5"/>
        <v>851</v>
      </c>
      <c r="Y70" s="347">
        <v>120000000</v>
      </c>
      <c r="Z70" s="201">
        <v>9600000</v>
      </c>
      <c r="AA70" s="284"/>
      <c r="AB70" s="210"/>
      <c r="AC70" s="703"/>
    </row>
    <row r="71" spans="1:33" s="375" customFormat="1" x14ac:dyDescent="0.2">
      <c r="A71" s="361"/>
      <c r="B71" s="402" t="s">
        <v>96</v>
      </c>
      <c r="C71" s="376">
        <v>81811</v>
      </c>
      <c r="D71" s="403">
        <v>-1</v>
      </c>
      <c r="E71" s="378"/>
      <c r="F71" s="378"/>
      <c r="G71" s="378"/>
      <c r="H71" s="378"/>
      <c r="I71" s="378"/>
      <c r="J71" s="378"/>
      <c r="K71" s="379">
        <v>3170000</v>
      </c>
      <c r="L71" s="379">
        <v>3170000</v>
      </c>
      <c r="M71" s="380">
        <v>0</v>
      </c>
      <c r="N71" s="381">
        <v>10</v>
      </c>
      <c r="O71" s="382">
        <f t="shared" si="0"/>
        <v>3487000</v>
      </c>
      <c r="P71" s="382">
        <v>3470000</v>
      </c>
      <c r="Q71" s="383">
        <f t="shared" ref="Q71:Q164" si="12">(P71-L71)/L71</f>
        <v>9.4637223974763401E-2</v>
      </c>
      <c r="R71" s="376">
        <v>55</v>
      </c>
      <c r="S71" s="382">
        <f t="shared" si="2"/>
        <v>5378500</v>
      </c>
      <c r="T71" s="382">
        <v>5370000</v>
      </c>
      <c r="U71" s="384">
        <f t="shared" si="3"/>
        <v>0.54755043227665701</v>
      </c>
      <c r="V71" s="377" t="s">
        <v>613</v>
      </c>
      <c r="W71" s="377" t="str">
        <f t="shared" si="4"/>
        <v>11</v>
      </c>
      <c r="X71" s="377" t="str">
        <f t="shared" si="5"/>
        <v>818</v>
      </c>
      <c r="Y71" s="350">
        <v>1800</v>
      </c>
      <c r="Z71" s="385">
        <v>2300000</v>
      </c>
      <c r="AA71" s="386"/>
      <c r="AB71" s="674" t="s">
        <v>587</v>
      </c>
      <c r="AC71" s="501"/>
      <c r="AD71" s="509"/>
      <c r="AE71" s="502"/>
      <c r="AF71" s="509"/>
      <c r="AG71" s="504"/>
    </row>
    <row r="72" spans="1:33" ht="142.5" x14ac:dyDescent="0.2">
      <c r="A72" s="202"/>
      <c r="B72" s="195" t="s">
        <v>651</v>
      </c>
      <c r="C72" s="119">
        <v>81812</v>
      </c>
      <c r="D72" s="125">
        <v>-1</v>
      </c>
      <c r="E72" s="177"/>
      <c r="F72" s="177"/>
      <c r="G72" s="177"/>
      <c r="H72" s="177"/>
      <c r="I72" s="177"/>
      <c r="J72" s="177"/>
      <c r="K72" s="224">
        <v>4570000</v>
      </c>
      <c r="L72" s="224">
        <v>5070000</v>
      </c>
      <c r="M72" s="225">
        <v>0.10940919037199125</v>
      </c>
      <c r="N72" s="60">
        <v>20</v>
      </c>
      <c r="O72" s="61">
        <f t="shared" si="0"/>
        <v>6084000</v>
      </c>
      <c r="P72" s="141">
        <v>6070000</v>
      </c>
      <c r="Q72" s="84">
        <f t="shared" si="12"/>
        <v>0.19723865877712032</v>
      </c>
      <c r="R72" s="119">
        <v>25</v>
      </c>
      <c r="S72" s="121">
        <f t="shared" si="2"/>
        <v>7587500</v>
      </c>
      <c r="T72" s="100">
        <v>10700000</v>
      </c>
      <c r="U72" s="137">
        <f t="shared" si="3"/>
        <v>0.76276771004942334</v>
      </c>
      <c r="W72" s="176" t="str">
        <f t="shared" si="4"/>
        <v>12</v>
      </c>
      <c r="X72" s="176" t="str">
        <f t="shared" si="5"/>
        <v>818</v>
      </c>
      <c r="Y72" s="144">
        <v>35000000</v>
      </c>
      <c r="Z72" s="143">
        <v>3500000</v>
      </c>
      <c r="AA72" s="283"/>
      <c r="AB72" s="675"/>
      <c r="AC72" s="503" t="s">
        <v>761</v>
      </c>
      <c r="AD72" s="509" t="s">
        <v>736</v>
      </c>
      <c r="AE72" s="502" t="s">
        <v>762</v>
      </c>
      <c r="AF72" s="509" t="s">
        <v>763</v>
      </c>
    </row>
    <row r="73" spans="1:33" x14ac:dyDescent="0.2">
      <c r="A73" s="202"/>
      <c r="B73" s="195" t="s">
        <v>98</v>
      </c>
      <c r="C73" s="119">
        <v>81813</v>
      </c>
      <c r="D73" s="125">
        <v>-1</v>
      </c>
      <c r="E73" s="177"/>
      <c r="F73" s="177"/>
      <c r="G73" s="177"/>
      <c r="H73" s="177"/>
      <c r="I73" s="177"/>
      <c r="J73" s="177"/>
      <c r="K73" s="224">
        <v>6870000</v>
      </c>
      <c r="L73" s="224">
        <v>7570000</v>
      </c>
      <c r="M73" s="225">
        <v>0.10189228529839883</v>
      </c>
      <c r="N73" s="60">
        <v>30</v>
      </c>
      <c r="O73" s="61">
        <f t="shared" si="0"/>
        <v>9841000</v>
      </c>
      <c r="P73" s="141">
        <v>9870000</v>
      </c>
      <c r="Q73" s="84">
        <f t="shared" si="12"/>
        <v>0.3038309114927345</v>
      </c>
      <c r="R73" s="119">
        <v>25</v>
      </c>
      <c r="S73" s="121">
        <f t="shared" si="2"/>
        <v>12337500</v>
      </c>
      <c r="T73" s="100">
        <v>29700000</v>
      </c>
      <c r="U73" s="137">
        <f t="shared" si="3"/>
        <v>2.0091185410334345</v>
      </c>
      <c r="W73" s="176" t="str">
        <f t="shared" si="4"/>
        <v>13</v>
      </c>
      <c r="X73" s="176" t="str">
        <f t="shared" si="5"/>
        <v>818</v>
      </c>
      <c r="Y73" s="144">
        <v>50000000</v>
      </c>
      <c r="Z73" s="143">
        <v>4700000</v>
      </c>
      <c r="AA73" s="283"/>
      <c r="AB73" s="675"/>
      <c r="AC73" s="503"/>
    </row>
    <row r="74" spans="1:33" x14ac:dyDescent="0.2">
      <c r="A74" s="202"/>
      <c r="B74" s="195" t="s">
        <v>99</v>
      </c>
      <c r="C74" s="119">
        <v>81841</v>
      </c>
      <c r="D74" s="125">
        <v>-1</v>
      </c>
      <c r="E74" s="177"/>
      <c r="F74" s="177"/>
      <c r="G74" s="177"/>
      <c r="H74" s="177"/>
      <c r="I74" s="177"/>
      <c r="J74" s="177"/>
      <c r="K74" s="224">
        <v>9870000</v>
      </c>
      <c r="L74" s="224">
        <v>11870000</v>
      </c>
      <c r="M74" s="225">
        <v>0.20263424518743667</v>
      </c>
      <c r="N74" s="60">
        <v>40</v>
      </c>
      <c r="O74" s="61">
        <f t="shared" si="0"/>
        <v>16618000</v>
      </c>
      <c r="P74" s="141">
        <v>16670000</v>
      </c>
      <c r="Q74" s="84">
        <f t="shared" si="12"/>
        <v>0.40438079191238419</v>
      </c>
      <c r="R74" s="119">
        <v>25</v>
      </c>
      <c r="S74" s="121">
        <f t="shared" si="2"/>
        <v>20837500</v>
      </c>
      <c r="T74" s="100">
        <v>68000000</v>
      </c>
      <c r="U74" s="137">
        <f t="shared" si="3"/>
        <v>3.0791841631673664</v>
      </c>
      <c r="W74" s="176" t="str">
        <f t="shared" si="4"/>
        <v>41</v>
      </c>
      <c r="X74" s="176" t="str">
        <f t="shared" si="5"/>
        <v>818</v>
      </c>
      <c r="Y74" s="144">
        <v>65000000</v>
      </c>
      <c r="Z74" s="143">
        <v>5200000</v>
      </c>
      <c r="AA74" s="283"/>
      <c r="AB74" s="675"/>
      <c r="AC74" s="503"/>
    </row>
    <row r="75" spans="1:33" ht="18.75" thickBot="1" x14ac:dyDescent="0.25">
      <c r="A75" s="202"/>
      <c r="B75" s="209" t="s">
        <v>100</v>
      </c>
      <c r="C75" s="181">
        <v>81844</v>
      </c>
      <c r="D75" s="196">
        <v>-1</v>
      </c>
      <c r="E75" s="183"/>
      <c r="F75" s="183"/>
      <c r="G75" s="183"/>
      <c r="H75" s="183"/>
      <c r="I75" s="183"/>
      <c r="J75" s="183"/>
      <c r="K75" s="230">
        <v>20700000</v>
      </c>
      <c r="L75" s="230">
        <v>24870000</v>
      </c>
      <c r="M75" s="231">
        <v>0.20144927536231885</v>
      </c>
      <c r="N75" s="184">
        <v>25</v>
      </c>
      <c r="O75" s="185">
        <f t="shared" si="0"/>
        <v>31087500</v>
      </c>
      <c r="P75" s="186">
        <v>30870000</v>
      </c>
      <c r="Q75" s="187">
        <f t="shared" si="12"/>
        <v>0.24125452352231605</v>
      </c>
      <c r="R75" s="181">
        <v>25</v>
      </c>
      <c r="S75" s="188">
        <f t="shared" si="2"/>
        <v>38587500</v>
      </c>
      <c r="T75" s="189">
        <v>123000000</v>
      </c>
      <c r="U75" s="190">
        <f t="shared" si="3"/>
        <v>2.9844509232264333</v>
      </c>
      <c r="V75" s="191"/>
      <c r="W75" s="191" t="str">
        <f t="shared" si="4"/>
        <v>44</v>
      </c>
      <c r="X75" s="191" t="str">
        <f t="shared" si="5"/>
        <v>818</v>
      </c>
      <c r="Y75" s="347">
        <v>80000000</v>
      </c>
      <c r="Z75" s="201">
        <v>7800000</v>
      </c>
      <c r="AA75" s="284"/>
      <c r="AB75" s="676"/>
      <c r="AC75" s="503"/>
    </row>
    <row r="76" spans="1:33" s="375" customFormat="1" x14ac:dyDescent="0.2">
      <c r="A76" s="361"/>
      <c r="B76" s="402" t="s">
        <v>101</v>
      </c>
      <c r="C76" s="376">
        <v>81931</v>
      </c>
      <c r="D76" s="403">
        <v>-1</v>
      </c>
      <c r="E76" s="378"/>
      <c r="F76" s="378"/>
      <c r="G76" s="378"/>
      <c r="H76" s="378"/>
      <c r="I76" s="378"/>
      <c r="J76" s="378"/>
      <c r="K76" s="379">
        <v>5470000</v>
      </c>
      <c r="L76" s="379">
        <v>6270000</v>
      </c>
      <c r="M76" s="380">
        <v>0.14625228519195613</v>
      </c>
      <c r="N76" s="381">
        <v>10</v>
      </c>
      <c r="O76" s="382">
        <f t="shared" si="0"/>
        <v>6897000</v>
      </c>
      <c r="P76" s="382">
        <v>6870000</v>
      </c>
      <c r="Q76" s="383">
        <f t="shared" si="12"/>
        <v>9.569377990430622E-2</v>
      </c>
      <c r="R76" s="376">
        <v>25</v>
      </c>
      <c r="S76" s="382">
        <f t="shared" si="2"/>
        <v>8587500</v>
      </c>
      <c r="T76" s="382">
        <v>8570000</v>
      </c>
      <c r="U76" s="384">
        <f t="shared" si="3"/>
        <v>0.24745269286754004</v>
      </c>
      <c r="V76" s="377" t="s">
        <v>613</v>
      </c>
      <c r="W76" s="377" t="str">
        <f t="shared" si="4"/>
        <v>31</v>
      </c>
      <c r="X76" s="377" t="str">
        <f t="shared" si="5"/>
        <v>819</v>
      </c>
      <c r="Y76" s="350">
        <v>1800</v>
      </c>
      <c r="Z76" s="385">
        <v>1800000</v>
      </c>
      <c r="AA76" s="386"/>
      <c r="AB76" s="674" t="s">
        <v>588</v>
      </c>
      <c r="AC76" s="501"/>
      <c r="AD76" s="509"/>
      <c r="AE76" s="502"/>
      <c r="AF76" s="509"/>
      <c r="AG76" s="504"/>
    </row>
    <row r="77" spans="1:33" ht="144" x14ac:dyDescent="0.2">
      <c r="A77" s="202"/>
      <c r="B77" s="195" t="s">
        <v>650</v>
      </c>
      <c r="C77" s="119">
        <v>81932</v>
      </c>
      <c r="D77" s="126">
        <v>-1</v>
      </c>
      <c r="E77" s="178"/>
      <c r="F77" s="178"/>
      <c r="G77" s="178"/>
      <c r="H77" s="178"/>
      <c r="I77" s="178"/>
      <c r="J77" s="178"/>
      <c r="K77" s="224">
        <v>7870000</v>
      </c>
      <c r="L77" s="224">
        <v>9070000</v>
      </c>
      <c r="M77" s="225">
        <v>0.15247776365946633</v>
      </c>
      <c r="N77" s="60">
        <v>25</v>
      </c>
      <c r="O77" s="61">
        <f t="shared" si="0"/>
        <v>11337500</v>
      </c>
      <c r="P77" s="141">
        <v>10870000</v>
      </c>
      <c r="Q77" s="84">
        <f t="shared" si="12"/>
        <v>0.19845644983461963</v>
      </c>
      <c r="R77" s="119">
        <v>25</v>
      </c>
      <c r="S77" s="121">
        <f t="shared" si="2"/>
        <v>13587500</v>
      </c>
      <c r="T77" s="100">
        <v>13570000</v>
      </c>
      <c r="U77" s="137">
        <f t="shared" si="3"/>
        <v>0.24839006439742412</v>
      </c>
      <c r="W77" s="176" t="str">
        <f t="shared" si="4"/>
        <v>32</v>
      </c>
      <c r="X77" s="176" t="str">
        <f t="shared" si="5"/>
        <v>819</v>
      </c>
      <c r="Y77" s="144">
        <v>27000000</v>
      </c>
      <c r="Z77" s="143">
        <v>2700000</v>
      </c>
      <c r="AA77" s="283"/>
      <c r="AB77" s="675"/>
      <c r="AC77" s="503" t="s">
        <v>764</v>
      </c>
      <c r="AD77" s="509" t="s">
        <v>765</v>
      </c>
      <c r="AE77" s="502" t="s">
        <v>766</v>
      </c>
      <c r="AF77" s="509" t="s">
        <v>767</v>
      </c>
    </row>
    <row r="78" spans="1:33" x14ac:dyDescent="0.2">
      <c r="A78" s="202"/>
      <c r="B78" s="195" t="s">
        <v>103</v>
      </c>
      <c r="C78" s="119">
        <v>81933</v>
      </c>
      <c r="D78" s="125">
        <v>-1</v>
      </c>
      <c r="E78" s="177"/>
      <c r="F78" s="177"/>
      <c r="G78" s="177"/>
      <c r="H78" s="177"/>
      <c r="I78" s="177"/>
      <c r="J78" s="177"/>
      <c r="K78" s="224">
        <v>10470000</v>
      </c>
      <c r="L78" s="224">
        <v>12070000</v>
      </c>
      <c r="M78" s="225">
        <v>0.15281757402101243</v>
      </c>
      <c r="N78" s="60">
        <v>30</v>
      </c>
      <c r="O78" s="61">
        <f t="shared" si="0"/>
        <v>15691000</v>
      </c>
      <c r="P78" s="141">
        <v>15700000</v>
      </c>
      <c r="Q78" s="84">
        <f t="shared" si="12"/>
        <v>0.30074565037282519</v>
      </c>
      <c r="R78" s="119">
        <v>25</v>
      </c>
      <c r="S78" s="121">
        <f t="shared" si="2"/>
        <v>19625000</v>
      </c>
      <c r="T78" s="100">
        <v>19770000</v>
      </c>
      <c r="U78" s="137">
        <f t="shared" si="3"/>
        <v>0.25923566878980892</v>
      </c>
      <c r="W78" s="176" t="str">
        <f t="shared" si="4"/>
        <v>33</v>
      </c>
      <c r="X78" s="176" t="str">
        <f t="shared" si="5"/>
        <v>819</v>
      </c>
      <c r="Y78" s="144">
        <v>40000000</v>
      </c>
      <c r="Z78" s="143">
        <v>4050000</v>
      </c>
      <c r="AA78" s="283"/>
      <c r="AB78" s="675"/>
      <c r="AC78" s="503"/>
    </row>
    <row r="79" spans="1:33" x14ac:dyDescent="0.2">
      <c r="A79" s="202"/>
      <c r="B79" s="195" t="s">
        <v>104</v>
      </c>
      <c r="C79" s="119">
        <v>81941</v>
      </c>
      <c r="D79" s="125">
        <v>-1</v>
      </c>
      <c r="E79" s="177"/>
      <c r="F79" s="177"/>
      <c r="G79" s="177"/>
      <c r="H79" s="177"/>
      <c r="I79" s="177"/>
      <c r="J79" s="177"/>
      <c r="K79" s="224">
        <v>11670000</v>
      </c>
      <c r="L79" s="224">
        <v>14070000</v>
      </c>
      <c r="M79" s="225">
        <v>0.20565552699228792</v>
      </c>
      <c r="N79" s="60">
        <v>40</v>
      </c>
      <c r="O79" s="61">
        <f t="shared" si="0"/>
        <v>19698000</v>
      </c>
      <c r="P79" s="141">
        <v>19700000</v>
      </c>
      <c r="Q79" s="84">
        <f t="shared" si="12"/>
        <v>0.40014214641080315</v>
      </c>
      <c r="R79" s="119">
        <v>25</v>
      </c>
      <c r="S79" s="121">
        <f t="shared" si="2"/>
        <v>24625000</v>
      </c>
      <c r="T79" s="100">
        <v>24670000</v>
      </c>
      <c r="U79" s="137">
        <f t="shared" si="3"/>
        <v>0.25228426395939085</v>
      </c>
      <c r="W79" s="176" t="str">
        <f t="shared" si="4"/>
        <v>41</v>
      </c>
      <c r="X79" s="176" t="str">
        <f t="shared" si="5"/>
        <v>819</v>
      </c>
      <c r="Y79" s="144">
        <v>80000000</v>
      </c>
      <c r="Z79" s="143">
        <v>7900000</v>
      </c>
      <c r="AA79" s="283"/>
      <c r="AB79" s="675"/>
      <c r="AC79" s="503"/>
    </row>
    <row r="80" spans="1:33" ht="18.75" thickBot="1" x14ac:dyDescent="0.25">
      <c r="A80" s="202"/>
      <c r="B80" s="209" t="s">
        <v>105</v>
      </c>
      <c r="C80" s="181">
        <v>81944</v>
      </c>
      <c r="D80" s="196">
        <v>-1</v>
      </c>
      <c r="E80" s="183"/>
      <c r="F80" s="183"/>
      <c r="G80" s="183"/>
      <c r="H80" s="183"/>
      <c r="I80" s="183"/>
      <c r="J80" s="183"/>
      <c r="K80" s="230">
        <v>20700000</v>
      </c>
      <c r="L80" s="230">
        <v>24870000</v>
      </c>
      <c r="M80" s="231">
        <v>0.20144927536231885</v>
      </c>
      <c r="N80" s="184">
        <v>25</v>
      </c>
      <c r="O80" s="185">
        <f t="shared" si="0"/>
        <v>31087500</v>
      </c>
      <c r="P80" s="186">
        <v>30870000</v>
      </c>
      <c r="Q80" s="187">
        <f t="shared" si="12"/>
        <v>0.24125452352231605</v>
      </c>
      <c r="R80" s="181">
        <v>25</v>
      </c>
      <c r="S80" s="188">
        <f t="shared" si="2"/>
        <v>38587500</v>
      </c>
      <c r="T80" s="189">
        <v>38570000</v>
      </c>
      <c r="U80" s="190">
        <f t="shared" si="3"/>
        <v>0.24943310657596371</v>
      </c>
      <c r="V80" s="191"/>
      <c r="W80" s="191" t="str">
        <f t="shared" si="4"/>
        <v>44</v>
      </c>
      <c r="X80" s="191" t="str">
        <f t="shared" si="5"/>
        <v>819</v>
      </c>
      <c r="Y80" s="347">
        <v>100000000</v>
      </c>
      <c r="Z80" s="201">
        <v>10100000</v>
      </c>
      <c r="AA80" s="284"/>
      <c r="AB80" s="676"/>
      <c r="AC80" s="503"/>
    </row>
    <row r="81" spans="1:33" s="375" customFormat="1" x14ac:dyDescent="0.2">
      <c r="A81" s="361"/>
      <c r="B81" s="402" t="s">
        <v>106</v>
      </c>
      <c r="C81" s="376">
        <v>82011</v>
      </c>
      <c r="D81" s="403">
        <v>-1</v>
      </c>
      <c r="E81" s="378"/>
      <c r="F81" s="378"/>
      <c r="G81" s="378"/>
      <c r="H81" s="378"/>
      <c r="I81" s="378"/>
      <c r="J81" s="378"/>
      <c r="K81" s="379">
        <v>4570000</v>
      </c>
      <c r="L81" s="379">
        <v>4570000</v>
      </c>
      <c r="M81" s="380">
        <v>0</v>
      </c>
      <c r="N81" s="381">
        <v>10</v>
      </c>
      <c r="O81" s="382">
        <f t="shared" si="0"/>
        <v>5027000</v>
      </c>
      <c r="P81" s="382">
        <v>5070000</v>
      </c>
      <c r="Q81" s="383">
        <f t="shared" si="12"/>
        <v>0.10940919037199125</v>
      </c>
      <c r="R81" s="376">
        <v>55</v>
      </c>
      <c r="S81" s="382">
        <f t="shared" si="2"/>
        <v>7858500</v>
      </c>
      <c r="T81" s="382">
        <v>5170000</v>
      </c>
      <c r="U81" s="384">
        <f t="shared" si="3"/>
        <v>1.9723865877712032E-2</v>
      </c>
      <c r="V81" s="377" t="s">
        <v>613</v>
      </c>
      <c r="W81" s="377" t="str">
        <f t="shared" si="4"/>
        <v>11</v>
      </c>
      <c r="X81" s="377" t="str">
        <f t="shared" si="5"/>
        <v>820</v>
      </c>
      <c r="Y81" s="350">
        <v>1100</v>
      </c>
      <c r="Z81" s="385" t="s">
        <v>610</v>
      </c>
      <c r="AA81" s="386"/>
      <c r="AB81" s="674" t="s">
        <v>589</v>
      </c>
      <c r="AC81" s="501"/>
      <c r="AD81" s="509"/>
      <c r="AE81" s="502"/>
      <c r="AF81" s="509"/>
      <c r="AG81" s="504"/>
    </row>
    <row r="82" spans="1:33" ht="36" x14ac:dyDescent="0.2">
      <c r="A82" s="202"/>
      <c r="B82" s="195" t="s">
        <v>649</v>
      </c>
      <c r="C82" s="119">
        <v>82012</v>
      </c>
      <c r="D82" s="126">
        <v>-1</v>
      </c>
      <c r="E82" s="178"/>
      <c r="F82" s="178"/>
      <c r="G82" s="178"/>
      <c r="H82" s="178"/>
      <c r="I82" s="178"/>
      <c r="J82" s="178"/>
      <c r="K82" s="224">
        <v>6670000</v>
      </c>
      <c r="L82" s="224">
        <v>7370000</v>
      </c>
      <c r="M82" s="225">
        <v>0.10494752623688156</v>
      </c>
      <c r="N82" s="60">
        <v>20</v>
      </c>
      <c r="O82" s="61">
        <f t="shared" si="0"/>
        <v>8844000</v>
      </c>
      <c r="P82" s="141">
        <v>8870000</v>
      </c>
      <c r="Q82" s="84">
        <f t="shared" si="12"/>
        <v>0.20352781546811397</v>
      </c>
      <c r="R82" s="119">
        <v>25</v>
      </c>
      <c r="S82" s="121">
        <f t="shared" si="2"/>
        <v>11087500</v>
      </c>
      <c r="T82" s="100">
        <v>9770000</v>
      </c>
      <c r="U82" s="137">
        <f t="shared" si="3"/>
        <v>0.10146561443066517</v>
      </c>
      <c r="W82" s="176" t="str">
        <f t="shared" si="4"/>
        <v>12</v>
      </c>
      <c r="X82" s="176" t="str">
        <f t="shared" si="5"/>
        <v>820</v>
      </c>
      <c r="Y82" s="144">
        <v>1800</v>
      </c>
      <c r="Z82" s="143">
        <v>1800000</v>
      </c>
      <c r="AA82" s="283"/>
      <c r="AB82" s="675"/>
      <c r="AC82" s="503" t="s">
        <v>771</v>
      </c>
      <c r="AD82" s="509" t="s">
        <v>736</v>
      </c>
      <c r="AE82" s="502" t="s">
        <v>740</v>
      </c>
      <c r="AF82" s="509" t="s">
        <v>772</v>
      </c>
    </row>
    <row r="83" spans="1:33" x14ac:dyDescent="0.2">
      <c r="A83" s="202"/>
      <c r="B83" s="195" t="s">
        <v>108</v>
      </c>
      <c r="C83" s="119">
        <v>82013</v>
      </c>
      <c r="D83" s="125">
        <v>-1</v>
      </c>
      <c r="E83" s="177"/>
      <c r="F83" s="177"/>
      <c r="G83" s="177"/>
      <c r="H83" s="177"/>
      <c r="I83" s="177"/>
      <c r="J83" s="177"/>
      <c r="K83" s="224">
        <v>9070000</v>
      </c>
      <c r="L83" s="224">
        <v>9970000</v>
      </c>
      <c r="M83" s="225">
        <v>9.9228224917309815E-2</v>
      </c>
      <c r="N83" s="60">
        <v>30</v>
      </c>
      <c r="O83" s="61">
        <f t="shared" si="0"/>
        <v>12961000</v>
      </c>
      <c r="P83" s="141">
        <v>12970000</v>
      </c>
      <c r="Q83" s="84">
        <f t="shared" si="12"/>
        <v>0.30090270812437314</v>
      </c>
      <c r="R83" s="119">
        <v>25</v>
      </c>
      <c r="S83" s="121">
        <f t="shared" si="2"/>
        <v>16212500</v>
      </c>
      <c r="T83" s="100">
        <v>14870000</v>
      </c>
      <c r="U83" s="137">
        <f t="shared" si="3"/>
        <v>0.14649190439475712</v>
      </c>
      <c r="W83" s="176" t="str">
        <f t="shared" si="4"/>
        <v>13</v>
      </c>
      <c r="X83" s="176" t="str">
        <f t="shared" si="5"/>
        <v>820</v>
      </c>
      <c r="Y83" s="144">
        <v>3500</v>
      </c>
      <c r="Z83" s="143">
        <v>3400000</v>
      </c>
      <c r="AA83" s="283"/>
      <c r="AB83" s="675"/>
      <c r="AC83" s="503"/>
    </row>
    <row r="84" spans="1:33" x14ac:dyDescent="0.2">
      <c r="A84" s="202"/>
      <c r="B84" s="195" t="s">
        <v>109</v>
      </c>
      <c r="C84" s="119">
        <v>82041</v>
      </c>
      <c r="D84" s="125">
        <v>-1</v>
      </c>
      <c r="E84" s="177"/>
      <c r="F84" s="177"/>
      <c r="G84" s="177"/>
      <c r="H84" s="177"/>
      <c r="I84" s="177"/>
      <c r="J84" s="177"/>
      <c r="K84" s="224">
        <v>11070000</v>
      </c>
      <c r="L84" s="224">
        <v>13270000</v>
      </c>
      <c r="M84" s="225">
        <v>0.19873532068654021</v>
      </c>
      <c r="N84" s="60">
        <v>40</v>
      </c>
      <c r="O84" s="61">
        <f t="shared" si="0"/>
        <v>18578000</v>
      </c>
      <c r="P84" s="141">
        <v>18770000</v>
      </c>
      <c r="Q84" s="84">
        <f t="shared" si="12"/>
        <v>0.41446872645064053</v>
      </c>
      <c r="R84" s="119">
        <v>25</v>
      </c>
      <c r="S84" s="121">
        <f t="shared" si="2"/>
        <v>23462500</v>
      </c>
      <c r="T84" s="100">
        <v>20870000</v>
      </c>
      <c r="U84" s="137">
        <f t="shared" si="3"/>
        <v>0.11188066062866275</v>
      </c>
      <c r="W84" s="176" t="str">
        <f t="shared" si="4"/>
        <v>41</v>
      </c>
      <c r="X84" s="176" t="str">
        <f t="shared" si="5"/>
        <v>820</v>
      </c>
      <c r="Y84" s="144">
        <v>6000</v>
      </c>
      <c r="Z84" s="143">
        <v>5100000</v>
      </c>
      <c r="AA84" s="283"/>
      <c r="AB84" s="675"/>
      <c r="AC84" s="503"/>
    </row>
    <row r="85" spans="1:33" ht="18.75" thickBot="1" x14ac:dyDescent="0.25">
      <c r="A85" s="202"/>
      <c r="B85" s="209" t="s">
        <v>110</v>
      </c>
      <c r="C85" s="181">
        <v>82044</v>
      </c>
      <c r="D85" s="196">
        <v>-1</v>
      </c>
      <c r="E85" s="183"/>
      <c r="F85" s="183"/>
      <c r="G85" s="183"/>
      <c r="H85" s="183"/>
      <c r="I85" s="183"/>
      <c r="J85" s="183"/>
      <c r="K85" s="230">
        <v>20700000</v>
      </c>
      <c r="L85" s="230">
        <v>24870000</v>
      </c>
      <c r="M85" s="231">
        <v>0.20144927536231885</v>
      </c>
      <c r="N85" s="184">
        <v>25</v>
      </c>
      <c r="O85" s="185">
        <f t="shared" si="0"/>
        <v>31087500</v>
      </c>
      <c r="P85" s="186">
        <v>30870000</v>
      </c>
      <c r="Q85" s="187">
        <f t="shared" si="12"/>
        <v>0.24125452352231605</v>
      </c>
      <c r="R85" s="181">
        <v>25</v>
      </c>
      <c r="S85" s="188">
        <f t="shared" si="2"/>
        <v>38587500</v>
      </c>
      <c r="T85" s="189">
        <v>38570000</v>
      </c>
      <c r="U85" s="190">
        <f t="shared" si="3"/>
        <v>0.24943310657596371</v>
      </c>
      <c r="V85" s="191"/>
      <c r="W85" s="191" t="str">
        <f t="shared" si="4"/>
        <v>44</v>
      </c>
      <c r="X85" s="191" t="str">
        <f t="shared" si="5"/>
        <v>820</v>
      </c>
      <c r="Y85" s="347">
        <v>8000</v>
      </c>
      <c r="Z85" s="201">
        <v>7650000</v>
      </c>
      <c r="AA85" s="284"/>
      <c r="AB85" s="676"/>
      <c r="AC85" s="503"/>
    </row>
    <row r="86" spans="1:33" s="375" customFormat="1" x14ac:dyDescent="0.2">
      <c r="A86" s="361"/>
      <c r="B86" s="402" t="s">
        <v>111</v>
      </c>
      <c r="C86" s="376">
        <v>82111</v>
      </c>
      <c r="D86" s="403">
        <v>-1</v>
      </c>
      <c r="E86" s="378"/>
      <c r="F86" s="378"/>
      <c r="G86" s="378"/>
      <c r="H86" s="378"/>
      <c r="I86" s="378"/>
      <c r="J86" s="378"/>
      <c r="K86" s="379">
        <v>5270000</v>
      </c>
      <c r="L86" s="379">
        <v>5270000</v>
      </c>
      <c r="M86" s="380">
        <v>0</v>
      </c>
      <c r="N86" s="381">
        <v>10</v>
      </c>
      <c r="O86" s="382">
        <f t="shared" si="0"/>
        <v>5797000</v>
      </c>
      <c r="P86" s="382">
        <v>5770000</v>
      </c>
      <c r="Q86" s="383">
        <f t="shared" si="12"/>
        <v>9.4876660341555979E-2</v>
      </c>
      <c r="R86" s="376">
        <v>25</v>
      </c>
      <c r="S86" s="382">
        <f t="shared" si="2"/>
        <v>7212500</v>
      </c>
      <c r="T86" s="382">
        <v>5170000</v>
      </c>
      <c r="U86" s="384">
        <f t="shared" si="3"/>
        <v>-0.10398613518197573</v>
      </c>
      <c r="V86" s="377" t="s">
        <v>613</v>
      </c>
      <c r="W86" s="377" t="str">
        <f t="shared" si="4"/>
        <v>11</v>
      </c>
      <c r="X86" s="377" t="str">
        <f t="shared" si="5"/>
        <v>821</v>
      </c>
      <c r="Y86" s="350">
        <v>1800</v>
      </c>
      <c r="Z86" s="385">
        <v>1800000</v>
      </c>
      <c r="AA86" s="386"/>
      <c r="AB86" s="674" t="s">
        <v>590</v>
      </c>
      <c r="AC86" s="501"/>
      <c r="AD86" s="509"/>
      <c r="AE86" s="502"/>
      <c r="AF86" s="509"/>
      <c r="AG86" s="504"/>
    </row>
    <row r="87" spans="1:33" x14ac:dyDescent="0.2">
      <c r="A87" s="202"/>
      <c r="B87" s="195" t="s">
        <v>653</v>
      </c>
      <c r="C87" s="119">
        <v>82112</v>
      </c>
      <c r="D87" s="125">
        <v>-1</v>
      </c>
      <c r="E87" s="177"/>
      <c r="F87" s="177"/>
      <c r="G87" s="177"/>
      <c r="H87" s="177"/>
      <c r="I87" s="177"/>
      <c r="J87" s="177"/>
      <c r="K87" s="224">
        <v>7070000</v>
      </c>
      <c r="L87" s="224">
        <v>7770000</v>
      </c>
      <c r="M87" s="225">
        <v>9.9009900990099015E-2</v>
      </c>
      <c r="N87" s="60">
        <v>20</v>
      </c>
      <c r="O87" s="61">
        <f t="shared" si="0"/>
        <v>9324000</v>
      </c>
      <c r="P87" s="141">
        <v>9370000</v>
      </c>
      <c r="Q87" s="84">
        <f t="shared" si="12"/>
        <v>0.20592020592020591</v>
      </c>
      <c r="R87" s="119">
        <v>25</v>
      </c>
      <c r="S87" s="121">
        <f t="shared" si="2"/>
        <v>11712500</v>
      </c>
      <c r="T87" s="100">
        <v>9770000</v>
      </c>
      <c r="U87" s="137">
        <f t="shared" si="3"/>
        <v>4.2689434364994665E-2</v>
      </c>
      <c r="W87" s="176" t="str">
        <f t="shared" si="4"/>
        <v>12</v>
      </c>
      <c r="X87" s="176" t="str">
        <f t="shared" si="5"/>
        <v>821</v>
      </c>
      <c r="Y87" s="144">
        <v>2900</v>
      </c>
      <c r="Z87" s="143">
        <v>2900000</v>
      </c>
      <c r="AA87" s="283"/>
      <c r="AB87" s="675"/>
      <c r="AC87" s="503" t="s">
        <v>773</v>
      </c>
      <c r="AD87" s="509" t="s">
        <v>736</v>
      </c>
      <c r="AE87" s="502">
        <v>-50</v>
      </c>
      <c r="AF87" s="509" t="s">
        <v>774</v>
      </c>
    </row>
    <row r="88" spans="1:33" x14ac:dyDescent="0.2">
      <c r="A88" s="202"/>
      <c r="B88" s="195" t="s">
        <v>113</v>
      </c>
      <c r="C88" s="119">
        <v>82113</v>
      </c>
      <c r="D88" s="125">
        <v>-1</v>
      </c>
      <c r="E88" s="177"/>
      <c r="F88" s="177"/>
      <c r="G88" s="177"/>
      <c r="H88" s="177"/>
      <c r="I88" s="177"/>
      <c r="J88" s="177"/>
      <c r="K88" s="224">
        <v>9470000</v>
      </c>
      <c r="L88" s="224">
        <v>10470000</v>
      </c>
      <c r="M88" s="225">
        <v>0.10559662090813093</v>
      </c>
      <c r="N88" s="60">
        <v>30</v>
      </c>
      <c r="O88" s="61">
        <f t="shared" si="0"/>
        <v>13611000</v>
      </c>
      <c r="P88" s="141">
        <v>13700000</v>
      </c>
      <c r="Q88" s="84">
        <f t="shared" si="12"/>
        <v>0.30850047755491883</v>
      </c>
      <c r="R88" s="119">
        <v>25</v>
      </c>
      <c r="S88" s="121">
        <f t="shared" si="2"/>
        <v>17125000</v>
      </c>
      <c r="T88" s="100">
        <v>14870000</v>
      </c>
      <c r="U88" s="137">
        <f t="shared" si="3"/>
        <v>8.5401459854014594E-2</v>
      </c>
      <c r="W88" s="176" t="str">
        <f t="shared" si="4"/>
        <v>13</v>
      </c>
      <c r="X88" s="176" t="str">
        <f t="shared" si="5"/>
        <v>821</v>
      </c>
      <c r="Y88" s="144">
        <v>4500</v>
      </c>
      <c r="Z88" s="143">
        <v>4200000</v>
      </c>
      <c r="AA88" s="283"/>
      <c r="AB88" s="675"/>
      <c r="AC88" s="503"/>
    </row>
    <row r="89" spans="1:33" x14ac:dyDescent="0.2">
      <c r="A89" s="202"/>
      <c r="B89" s="195" t="s">
        <v>114</v>
      </c>
      <c r="C89" s="119">
        <v>82141</v>
      </c>
      <c r="D89" s="125">
        <v>-1</v>
      </c>
      <c r="E89" s="177"/>
      <c r="F89" s="177"/>
      <c r="G89" s="177"/>
      <c r="H89" s="177"/>
      <c r="I89" s="177"/>
      <c r="J89" s="177"/>
      <c r="K89" s="224">
        <v>10670000</v>
      </c>
      <c r="L89" s="224">
        <v>12870000</v>
      </c>
      <c r="M89" s="225">
        <v>0.20618556701030927</v>
      </c>
      <c r="N89" s="60">
        <v>40</v>
      </c>
      <c r="O89" s="61">
        <f t="shared" si="0"/>
        <v>18018000</v>
      </c>
      <c r="P89" s="141">
        <v>18070000</v>
      </c>
      <c r="Q89" s="84">
        <f t="shared" si="12"/>
        <v>0.40404040404040403</v>
      </c>
      <c r="R89" s="119">
        <v>25</v>
      </c>
      <c r="S89" s="121">
        <f t="shared" si="2"/>
        <v>22587500</v>
      </c>
      <c r="T89" s="100">
        <v>20870000</v>
      </c>
      <c r="U89" s="137">
        <f t="shared" si="3"/>
        <v>0.1549529607083564</v>
      </c>
      <c r="W89" s="176" t="str">
        <f t="shared" si="4"/>
        <v>41</v>
      </c>
      <c r="X89" s="176" t="str">
        <f t="shared" si="5"/>
        <v>821</v>
      </c>
      <c r="Y89" s="144">
        <v>6500</v>
      </c>
      <c r="Z89" s="143">
        <v>6300000</v>
      </c>
      <c r="AA89" s="283"/>
      <c r="AB89" s="675"/>
      <c r="AC89" s="503"/>
    </row>
    <row r="90" spans="1:33" ht="18.75" thickBot="1" x14ac:dyDescent="0.25">
      <c r="A90" s="202"/>
      <c r="B90" s="209" t="s">
        <v>115</v>
      </c>
      <c r="C90" s="181">
        <v>82144</v>
      </c>
      <c r="D90" s="196">
        <v>-1</v>
      </c>
      <c r="E90" s="183"/>
      <c r="F90" s="183"/>
      <c r="G90" s="183"/>
      <c r="H90" s="183"/>
      <c r="I90" s="183"/>
      <c r="J90" s="183"/>
      <c r="K90" s="230">
        <v>20700000</v>
      </c>
      <c r="L90" s="230">
        <v>24870000</v>
      </c>
      <c r="M90" s="231">
        <v>0.20144927536231885</v>
      </c>
      <c r="N90" s="184">
        <v>25</v>
      </c>
      <c r="O90" s="185">
        <f t="shared" si="0"/>
        <v>31087500</v>
      </c>
      <c r="P90" s="186">
        <v>30870000</v>
      </c>
      <c r="Q90" s="187">
        <f t="shared" si="12"/>
        <v>0.24125452352231605</v>
      </c>
      <c r="R90" s="181">
        <v>25</v>
      </c>
      <c r="S90" s="188">
        <f t="shared" si="2"/>
        <v>38587500</v>
      </c>
      <c r="T90" s="189">
        <v>38570000</v>
      </c>
      <c r="U90" s="190">
        <f t="shared" si="3"/>
        <v>0.24943310657596371</v>
      </c>
      <c r="V90" s="191"/>
      <c r="W90" s="191" t="str">
        <f t="shared" si="4"/>
        <v>44</v>
      </c>
      <c r="X90" s="191" t="str">
        <f t="shared" si="5"/>
        <v>821</v>
      </c>
      <c r="Y90" s="347">
        <v>10000</v>
      </c>
      <c r="Z90" s="201">
        <v>9450000</v>
      </c>
      <c r="AA90" s="284"/>
      <c r="AB90" s="676"/>
      <c r="AC90" s="503"/>
    </row>
    <row r="91" spans="1:33" s="375" customFormat="1" x14ac:dyDescent="0.2">
      <c r="A91" s="361"/>
      <c r="B91" s="402" t="s">
        <v>116</v>
      </c>
      <c r="C91" s="376">
        <v>82211</v>
      </c>
      <c r="D91" s="403">
        <v>-1</v>
      </c>
      <c r="E91" s="378"/>
      <c r="F91" s="378"/>
      <c r="G91" s="378"/>
      <c r="H91" s="378"/>
      <c r="I91" s="378"/>
      <c r="J91" s="378"/>
      <c r="K91" s="379">
        <v>3170000</v>
      </c>
      <c r="L91" s="379">
        <v>3170000</v>
      </c>
      <c r="M91" s="380">
        <v>0</v>
      </c>
      <c r="N91" s="381">
        <v>10</v>
      </c>
      <c r="O91" s="382">
        <f t="shared" si="0"/>
        <v>3487000</v>
      </c>
      <c r="P91" s="382">
        <v>3470000</v>
      </c>
      <c r="Q91" s="383">
        <f t="shared" si="12"/>
        <v>9.4637223974763401E-2</v>
      </c>
      <c r="R91" s="376">
        <v>55</v>
      </c>
      <c r="S91" s="382">
        <f t="shared" si="2"/>
        <v>5378500</v>
      </c>
      <c r="T91" s="382">
        <v>4370000</v>
      </c>
      <c r="U91" s="384">
        <f t="shared" si="3"/>
        <v>0.25936599423631124</v>
      </c>
      <c r="V91" s="377" t="s">
        <v>613</v>
      </c>
      <c r="W91" s="377" t="str">
        <f t="shared" si="4"/>
        <v>11</v>
      </c>
      <c r="X91" s="377" t="str">
        <f t="shared" si="5"/>
        <v>822</v>
      </c>
      <c r="Y91" s="350">
        <v>2500</v>
      </c>
      <c r="Z91" s="385">
        <v>2100000</v>
      </c>
      <c r="AA91" s="386"/>
      <c r="AB91" s="674" t="s">
        <v>591</v>
      </c>
      <c r="AC91" s="501"/>
      <c r="AD91" s="509"/>
      <c r="AE91" s="502"/>
      <c r="AF91" s="509"/>
      <c r="AG91" s="504"/>
    </row>
    <row r="92" spans="1:33" ht="114" x14ac:dyDescent="0.2">
      <c r="A92" s="202"/>
      <c r="B92" s="195" t="s">
        <v>659</v>
      </c>
      <c r="C92" s="119">
        <v>82212</v>
      </c>
      <c r="D92" s="126">
        <v>-1</v>
      </c>
      <c r="E92" s="178"/>
      <c r="F92" s="178"/>
      <c r="G92" s="178"/>
      <c r="H92" s="178"/>
      <c r="I92" s="178"/>
      <c r="J92" s="178"/>
      <c r="K92" s="224">
        <v>5270000</v>
      </c>
      <c r="L92" s="224">
        <v>5770000</v>
      </c>
      <c r="M92" s="225">
        <v>9.4876660341555979E-2</v>
      </c>
      <c r="N92" s="60">
        <v>20</v>
      </c>
      <c r="O92" s="61">
        <f t="shared" si="0"/>
        <v>6924000</v>
      </c>
      <c r="P92" s="141">
        <v>6970000</v>
      </c>
      <c r="Q92" s="84">
        <f t="shared" si="12"/>
        <v>0.20797227036395147</v>
      </c>
      <c r="R92" s="119">
        <v>25</v>
      </c>
      <c r="S92" s="121">
        <f t="shared" si="2"/>
        <v>8712500</v>
      </c>
      <c r="T92" s="100">
        <v>7570000</v>
      </c>
      <c r="U92" s="137">
        <f t="shared" si="3"/>
        <v>8.608321377331421E-2</v>
      </c>
      <c r="W92" s="176" t="str">
        <f t="shared" si="4"/>
        <v>12</v>
      </c>
      <c r="X92" s="176" t="str">
        <f t="shared" si="5"/>
        <v>822</v>
      </c>
      <c r="Y92" s="144">
        <v>5000</v>
      </c>
      <c r="Z92" s="143">
        <v>2800000</v>
      </c>
      <c r="AA92" s="283"/>
      <c r="AB92" s="675"/>
      <c r="AC92" s="503" t="s">
        <v>775</v>
      </c>
      <c r="AD92" s="509" t="s">
        <v>770</v>
      </c>
      <c r="AE92" s="502" t="s">
        <v>776</v>
      </c>
      <c r="AF92" s="509" t="s">
        <v>777</v>
      </c>
    </row>
    <row r="93" spans="1:33" s="375" customFormat="1" x14ac:dyDescent="0.2">
      <c r="A93" s="361"/>
      <c r="B93" s="362" t="s">
        <v>118</v>
      </c>
      <c r="C93" s="363">
        <v>82213</v>
      </c>
      <c r="D93" s="364">
        <v>-1</v>
      </c>
      <c r="E93" s="365"/>
      <c r="F93" s="365"/>
      <c r="G93" s="365"/>
      <c r="H93" s="365"/>
      <c r="I93" s="365"/>
      <c r="J93" s="365"/>
      <c r="K93" s="366">
        <v>7270000</v>
      </c>
      <c r="L93" s="366">
        <v>7970000</v>
      </c>
      <c r="M93" s="367">
        <v>9.6286107290233833E-2</v>
      </c>
      <c r="N93" s="368">
        <v>30</v>
      </c>
      <c r="O93" s="360">
        <f t="shared" si="0"/>
        <v>10361000</v>
      </c>
      <c r="P93" s="360">
        <v>10370000</v>
      </c>
      <c r="Q93" s="369">
        <f t="shared" si="12"/>
        <v>0.30112923462986196</v>
      </c>
      <c r="R93" s="363">
        <v>200</v>
      </c>
      <c r="S93" s="360">
        <f t="shared" si="2"/>
        <v>31110000</v>
      </c>
      <c r="T93" s="360">
        <v>12370000</v>
      </c>
      <c r="U93" s="370">
        <f t="shared" si="3"/>
        <v>0.19286403085824494</v>
      </c>
      <c r="V93" s="371" t="s">
        <v>613</v>
      </c>
      <c r="W93" s="371" t="str">
        <f t="shared" si="4"/>
        <v>13</v>
      </c>
      <c r="X93" s="371" t="str">
        <f t="shared" si="5"/>
        <v>822</v>
      </c>
      <c r="Y93" s="372">
        <v>5700</v>
      </c>
      <c r="Z93" s="373">
        <v>3600000</v>
      </c>
      <c r="AA93" s="374"/>
      <c r="AB93" s="675"/>
      <c r="AC93" s="503"/>
      <c r="AD93" s="509"/>
      <c r="AE93" s="502"/>
      <c r="AF93" s="509"/>
      <c r="AG93" s="504"/>
    </row>
    <row r="94" spans="1:33" x14ac:dyDescent="0.2">
      <c r="A94" s="202"/>
      <c r="B94" s="195" t="s">
        <v>119</v>
      </c>
      <c r="C94" s="119">
        <v>82241</v>
      </c>
      <c r="D94" s="125">
        <v>-1</v>
      </c>
      <c r="E94" s="177"/>
      <c r="F94" s="177"/>
      <c r="G94" s="177"/>
      <c r="H94" s="177"/>
      <c r="I94" s="177"/>
      <c r="J94" s="177"/>
      <c r="K94" s="224">
        <v>9870000</v>
      </c>
      <c r="L94" s="224">
        <v>11870000</v>
      </c>
      <c r="M94" s="225">
        <v>0.20263424518743667</v>
      </c>
      <c r="N94" s="60">
        <v>40</v>
      </c>
      <c r="O94" s="61">
        <f t="shared" si="0"/>
        <v>16618000</v>
      </c>
      <c r="P94" s="141">
        <v>16670000</v>
      </c>
      <c r="Q94" s="84">
        <f t="shared" si="12"/>
        <v>0.40438079191238419</v>
      </c>
      <c r="R94" s="119">
        <v>25</v>
      </c>
      <c r="S94" s="121">
        <f t="shared" si="2"/>
        <v>20837500</v>
      </c>
      <c r="T94" s="100">
        <v>20870000</v>
      </c>
      <c r="U94" s="137">
        <f t="shared" si="3"/>
        <v>0.25194961007798439</v>
      </c>
      <c r="W94" s="176" t="str">
        <f t="shared" si="4"/>
        <v>41</v>
      </c>
      <c r="X94" s="176" t="str">
        <f t="shared" si="5"/>
        <v>822</v>
      </c>
      <c r="Y94" s="144">
        <v>9000</v>
      </c>
      <c r="Z94" s="143">
        <v>5300000</v>
      </c>
      <c r="AA94" s="283"/>
      <c r="AB94" s="675"/>
      <c r="AC94" s="503"/>
    </row>
    <row r="95" spans="1:33" ht="18.75" thickBot="1" x14ac:dyDescent="0.25">
      <c r="A95" s="202"/>
      <c r="B95" s="209" t="s">
        <v>120</v>
      </c>
      <c r="C95" s="181">
        <v>82244</v>
      </c>
      <c r="D95" s="196">
        <v>-1</v>
      </c>
      <c r="E95" s="183"/>
      <c r="F95" s="183"/>
      <c r="G95" s="183"/>
      <c r="H95" s="183"/>
      <c r="I95" s="183"/>
      <c r="J95" s="183"/>
      <c r="K95" s="230">
        <v>20700000</v>
      </c>
      <c r="L95" s="230">
        <v>24870000</v>
      </c>
      <c r="M95" s="231">
        <v>0.20144927536231885</v>
      </c>
      <c r="N95" s="184">
        <v>25</v>
      </c>
      <c r="O95" s="185">
        <f t="shared" si="0"/>
        <v>31087500</v>
      </c>
      <c r="P95" s="186">
        <v>30870000</v>
      </c>
      <c r="Q95" s="187">
        <f t="shared" si="12"/>
        <v>0.24125452352231605</v>
      </c>
      <c r="R95" s="181">
        <v>25</v>
      </c>
      <c r="S95" s="188">
        <f t="shared" si="2"/>
        <v>38587500</v>
      </c>
      <c r="T95" s="189">
        <v>38570000</v>
      </c>
      <c r="U95" s="190">
        <f t="shared" si="3"/>
        <v>0.24943310657596371</v>
      </c>
      <c r="V95" s="191"/>
      <c r="W95" s="191" t="str">
        <f t="shared" si="4"/>
        <v>44</v>
      </c>
      <c r="X95" s="191" t="str">
        <f t="shared" si="5"/>
        <v>822</v>
      </c>
      <c r="Y95" s="347">
        <v>12000</v>
      </c>
      <c r="Z95" s="201">
        <v>8100000</v>
      </c>
      <c r="AA95" s="284"/>
      <c r="AB95" s="676"/>
      <c r="AC95" s="503"/>
    </row>
    <row r="96" spans="1:33" s="375" customFormat="1" ht="36" x14ac:dyDescent="0.2">
      <c r="A96" s="361"/>
      <c r="B96" s="402" t="s">
        <v>679</v>
      </c>
      <c r="C96" s="376">
        <v>83111</v>
      </c>
      <c r="D96" s="403">
        <v>-1</v>
      </c>
      <c r="E96" s="378"/>
      <c r="F96" s="378"/>
      <c r="G96" s="378"/>
      <c r="H96" s="378"/>
      <c r="I96" s="378"/>
      <c r="J96" s="378"/>
      <c r="K96" s="379">
        <v>3170000</v>
      </c>
      <c r="L96" s="379">
        <v>3170000</v>
      </c>
      <c r="M96" s="380">
        <v>0</v>
      </c>
      <c r="N96" s="381">
        <v>10</v>
      </c>
      <c r="O96" s="382">
        <f t="shared" ref="O96:O159" si="13">L96+(L96*N96/100)</f>
        <v>3487000</v>
      </c>
      <c r="P96" s="382">
        <v>3470000</v>
      </c>
      <c r="Q96" s="383">
        <f t="shared" si="12"/>
        <v>9.4637223974763401E-2</v>
      </c>
      <c r="R96" s="376">
        <v>25</v>
      </c>
      <c r="S96" s="382">
        <f t="shared" si="2"/>
        <v>4337500</v>
      </c>
      <c r="T96" s="382">
        <v>5170000</v>
      </c>
      <c r="U96" s="384">
        <f t="shared" si="3"/>
        <v>0.48991354466858789</v>
      </c>
      <c r="V96" s="377" t="s">
        <v>613</v>
      </c>
      <c r="W96" s="377" t="str">
        <f t="shared" si="4"/>
        <v>11</v>
      </c>
      <c r="X96" s="377" t="str">
        <f t="shared" si="5"/>
        <v>831</v>
      </c>
      <c r="Y96" s="350">
        <v>1100</v>
      </c>
      <c r="Z96" s="385"/>
      <c r="AA96" s="386"/>
      <c r="AB96" s="674" t="s">
        <v>592</v>
      </c>
      <c r="AC96" s="501"/>
      <c r="AD96" s="509"/>
      <c r="AE96" s="502"/>
      <c r="AF96" s="509"/>
      <c r="AG96" s="504"/>
    </row>
    <row r="97" spans="1:33" ht="156.75" x14ac:dyDescent="0.2">
      <c r="A97" s="202"/>
      <c r="B97" s="195" t="s">
        <v>656</v>
      </c>
      <c r="C97" s="119">
        <v>83112</v>
      </c>
      <c r="D97" s="125">
        <v>-1</v>
      </c>
      <c r="E97" s="177"/>
      <c r="F97" s="177"/>
      <c r="G97" s="177"/>
      <c r="H97" s="177"/>
      <c r="I97" s="177"/>
      <c r="J97" s="177"/>
      <c r="K97" s="224">
        <v>4570000</v>
      </c>
      <c r="L97" s="224">
        <v>5070000</v>
      </c>
      <c r="M97" s="225">
        <v>0.10940919037199125</v>
      </c>
      <c r="N97" s="60">
        <v>20</v>
      </c>
      <c r="O97" s="61">
        <f t="shared" si="13"/>
        <v>6084000</v>
      </c>
      <c r="P97" s="141">
        <v>6070000</v>
      </c>
      <c r="Q97" s="84">
        <f t="shared" si="12"/>
        <v>0.19723865877712032</v>
      </c>
      <c r="R97" s="119">
        <v>25</v>
      </c>
      <c r="S97" s="121">
        <f t="shared" si="2"/>
        <v>7587500</v>
      </c>
      <c r="T97" s="100">
        <v>9770000</v>
      </c>
      <c r="U97" s="137">
        <f t="shared" si="3"/>
        <v>0.60955518945634268</v>
      </c>
      <c r="W97" s="176" t="str">
        <f t="shared" si="4"/>
        <v>12</v>
      </c>
      <c r="X97" s="176" t="str">
        <f t="shared" si="5"/>
        <v>831</v>
      </c>
      <c r="Y97" s="144">
        <v>1500</v>
      </c>
      <c r="Z97" s="143"/>
      <c r="AA97" s="283"/>
      <c r="AB97" s="675"/>
      <c r="AC97" s="501" t="s">
        <v>764</v>
      </c>
      <c r="AD97" s="509" t="s">
        <v>736</v>
      </c>
      <c r="AE97" s="502" t="s">
        <v>778</v>
      </c>
      <c r="AF97" s="509" t="s">
        <v>779</v>
      </c>
    </row>
    <row r="98" spans="1:33" x14ac:dyDescent="0.2">
      <c r="A98" s="202"/>
      <c r="B98" s="195" t="s">
        <v>163</v>
      </c>
      <c r="C98" s="119">
        <v>83113</v>
      </c>
      <c r="D98" s="125">
        <v>-1</v>
      </c>
      <c r="E98" s="177"/>
      <c r="F98" s="177"/>
      <c r="G98" s="177"/>
      <c r="H98" s="177"/>
      <c r="I98" s="177"/>
      <c r="J98" s="177"/>
      <c r="K98" s="224">
        <v>6870000</v>
      </c>
      <c r="L98" s="224">
        <v>7570000</v>
      </c>
      <c r="M98" s="225">
        <v>0.10189228529839883</v>
      </c>
      <c r="N98" s="60">
        <v>30</v>
      </c>
      <c r="O98" s="61">
        <f t="shared" si="13"/>
        <v>9841000</v>
      </c>
      <c r="P98" s="141">
        <v>9870000</v>
      </c>
      <c r="Q98" s="84">
        <f t="shared" si="12"/>
        <v>0.3038309114927345</v>
      </c>
      <c r="R98" s="119">
        <v>25</v>
      </c>
      <c r="S98" s="121">
        <f t="shared" si="2"/>
        <v>12337500</v>
      </c>
      <c r="T98" s="100">
        <v>14870000</v>
      </c>
      <c r="U98" s="137">
        <f t="shared" si="3"/>
        <v>0.50658561296859173</v>
      </c>
      <c r="W98" s="176" t="str">
        <f t="shared" si="4"/>
        <v>13</v>
      </c>
      <c r="X98" s="176" t="str">
        <f t="shared" si="5"/>
        <v>831</v>
      </c>
      <c r="Y98" s="144">
        <v>3700</v>
      </c>
      <c r="Z98" s="143"/>
      <c r="AA98" s="283"/>
      <c r="AB98" s="675"/>
    </row>
    <row r="99" spans="1:33" x14ac:dyDescent="0.2">
      <c r="A99" s="202"/>
      <c r="B99" s="195" t="s">
        <v>164</v>
      </c>
      <c r="C99" s="119">
        <v>83141</v>
      </c>
      <c r="D99" s="125">
        <v>-1</v>
      </c>
      <c r="E99" s="177"/>
      <c r="F99" s="177"/>
      <c r="G99" s="177"/>
      <c r="H99" s="177"/>
      <c r="I99" s="177"/>
      <c r="J99" s="177"/>
      <c r="K99" s="224">
        <v>9870000</v>
      </c>
      <c r="L99" s="224">
        <v>11870000</v>
      </c>
      <c r="M99" s="225">
        <v>0.20263424518743667</v>
      </c>
      <c r="N99" s="60">
        <v>40</v>
      </c>
      <c r="O99" s="61">
        <f t="shared" si="13"/>
        <v>16618000</v>
      </c>
      <c r="P99" s="141">
        <v>16670000</v>
      </c>
      <c r="Q99" s="84">
        <f t="shared" si="12"/>
        <v>0.40438079191238419</v>
      </c>
      <c r="R99" s="119">
        <v>25</v>
      </c>
      <c r="S99" s="121">
        <f t="shared" si="2"/>
        <v>20837500</v>
      </c>
      <c r="T99" s="100">
        <v>20870000</v>
      </c>
      <c r="U99" s="137">
        <f t="shared" si="3"/>
        <v>0.25194961007798439</v>
      </c>
      <c r="W99" s="176" t="str">
        <f t="shared" si="4"/>
        <v>41</v>
      </c>
      <c r="X99" s="176" t="str">
        <f t="shared" si="5"/>
        <v>831</v>
      </c>
      <c r="Y99" s="144">
        <v>7500</v>
      </c>
      <c r="Z99" s="143"/>
      <c r="AA99" s="283"/>
      <c r="AB99" s="675"/>
    </row>
    <row r="100" spans="1:33" ht="18.75" thickBot="1" x14ac:dyDescent="0.25">
      <c r="A100" s="202"/>
      <c r="B100" s="209" t="s">
        <v>165</v>
      </c>
      <c r="C100" s="181">
        <v>83144</v>
      </c>
      <c r="D100" s="196">
        <v>-1</v>
      </c>
      <c r="E100" s="183"/>
      <c r="F100" s="183"/>
      <c r="G100" s="183"/>
      <c r="H100" s="183"/>
      <c r="I100" s="183"/>
      <c r="J100" s="183"/>
      <c r="K100" s="230">
        <v>20700000</v>
      </c>
      <c r="L100" s="230">
        <v>24870000</v>
      </c>
      <c r="M100" s="231">
        <v>0.20144927536231885</v>
      </c>
      <c r="N100" s="184">
        <v>25</v>
      </c>
      <c r="O100" s="185">
        <f t="shared" si="13"/>
        <v>31087500</v>
      </c>
      <c r="P100" s="186">
        <v>30870000</v>
      </c>
      <c r="Q100" s="187">
        <f t="shared" si="12"/>
        <v>0.24125452352231605</v>
      </c>
      <c r="R100" s="181">
        <v>25</v>
      </c>
      <c r="S100" s="188">
        <f t="shared" si="2"/>
        <v>38587500</v>
      </c>
      <c r="T100" s="189">
        <v>38570000</v>
      </c>
      <c r="U100" s="190">
        <f t="shared" si="3"/>
        <v>0.24943310657596371</v>
      </c>
      <c r="V100" s="191"/>
      <c r="W100" s="191" t="str">
        <f t="shared" si="4"/>
        <v>44</v>
      </c>
      <c r="X100" s="191" t="str">
        <f t="shared" si="5"/>
        <v>831</v>
      </c>
      <c r="Y100" s="347">
        <v>12000</v>
      </c>
      <c r="Z100" s="201"/>
      <c r="AA100" s="284"/>
      <c r="AB100" s="676"/>
    </row>
    <row r="101" spans="1:33" s="375" customFormat="1" x14ac:dyDescent="0.2">
      <c r="A101" s="361"/>
      <c r="B101" s="405" t="s">
        <v>121</v>
      </c>
      <c r="C101" s="406">
        <v>82311</v>
      </c>
      <c r="D101" s="407">
        <v>-1</v>
      </c>
      <c r="E101" s="408"/>
      <c r="F101" s="408"/>
      <c r="G101" s="408"/>
      <c r="H101" s="408"/>
      <c r="I101" s="408"/>
      <c r="J101" s="408"/>
      <c r="K101" s="409">
        <v>3670000</v>
      </c>
      <c r="L101" s="409">
        <v>3670000</v>
      </c>
      <c r="M101" s="410">
        <v>0</v>
      </c>
      <c r="N101" s="405">
        <v>10</v>
      </c>
      <c r="O101" s="411">
        <f t="shared" si="13"/>
        <v>4037000</v>
      </c>
      <c r="P101" s="411">
        <v>4070000</v>
      </c>
      <c r="Q101" s="412">
        <f t="shared" si="12"/>
        <v>0.10899182561307902</v>
      </c>
      <c r="R101" s="406">
        <v>25</v>
      </c>
      <c r="S101" s="411">
        <f t="shared" si="2"/>
        <v>5087500</v>
      </c>
      <c r="T101" s="411">
        <v>5170000</v>
      </c>
      <c r="U101" s="413">
        <f t="shared" si="3"/>
        <v>0.27027027027027029</v>
      </c>
      <c r="V101" s="375" t="s">
        <v>613</v>
      </c>
      <c r="W101" s="375" t="str">
        <f t="shared" si="4"/>
        <v>11</v>
      </c>
      <c r="X101" s="375" t="str">
        <f t="shared" si="5"/>
        <v>823</v>
      </c>
      <c r="Y101" s="414">
        <v>1100</v>
      </c>
      <c r="Z101" s="415" t="s">
        <v>611</v>
      </c>
      <c r="AA101" s="374"/>
      <c r="AB101" s="416"/>
      <c r="AC101" s="501"/>
      <c r="AD101" s="509"/>
      <c r="AE101" s="502"/>
      <c r="AF101" s="509"/>
      <c r="AG101" s="504"/>
    </row>
    <row r="102" spans="1:33" s="375" customFormat="1" x14ac:dyDescent="0.2">
      <c r="A102" s="361"/>
      <c r="B102" s="368" t="s">
        <v>122</v>
      </c>
      <c r="C102" s="363">
        <v>82312</v>
      </c>
      <c r="D102" s="364">
        <v>-1</v>
      </c>
      <c r="E102" s="408"/>
      <c r="F102" s="408"/>
      <c r="G102" s="408"/>
      <c r="H102" s="408"/>
      <c r="I102" s="408"/>
      <c r="J102" s="408"/>
      <c r="K102" s="366">
        <v>5770000</v>
      </c>
      <c r="L102" s="366">
        <v>6370000</v>
      </c>
      <c r="M102" s="367">
        <v>0.10398613518197573</v>
      </c>
      <c r="N102" s="368">
        <v>20</v>
      </c>
      <c r="O102" s="360">
        <f t="shared" si="13"/>
        <v>7644000</v>
      </c>
      <c r="P102" s="360">
        <v>7670000</v>
      </c>
      <c r="Q102" s="369">
        <f t="shared" si="12"/>
        <v>0.20408163265306123</v>
      </c>
      <c r="R102" s="363">
        <v>25</v>
      </c>
      <c r="S102" s="360">
        <f t="shared" si="2"/>
        <v>9587500</v>
      </c>
      <c r="T102" s="360">
        <v>9770000</v>
      </c>
      <c r="U102" s="370">
        <f t="shared" si="3"/>
        <v>0.27379400260756193</v>
      </c>
      <c r="V102" s="375" t="s">
        <v>613</v>
      </c>
      <c r="W102" s="375" t="str">
        <f t="shared" si="4"/>
        <v>12</v>
      </c>
      <c r="X102" s="375" t="str">
        <f t="shared" si="5"/>
        <v>823</v>
      </c>
      <c r="Y102" s="372">
        <v>2300</v>
      </c>
      <c r="Z102" s="373">
        <v>1300000</v>
      </c>
      <c r="AA102" s="374"/>
      <c r="AB102" s="416"/>
      <c r="AC102" s="503"/>
      <c r="AD102" s="509"/>
      <c r="AE102" s="502"/>
      <c r="AF102" s="509"/>
      <c r="AG102" s="504"/>
    </row>
    <row r="103" spans="1:33" s="375" customFormat="1" x14ac:dyDescent="0.2">
      <c r="A103" s="361"/>
      <c r="B103" s="368" t="s">
        <v>123</v>
      </c>
      <c r="C103" s="363">
        <v>82313</v>
      </c>
      <c r="D103" s="364">
        <v>-1</v>
      </c>
      <c r="E103" s="408"/>
      <c r="F103" s="408"/>
      <c r="G103" s="408"/>
      <c r="H103" s="408"/>
      <c r="I103" s="408"/>
      <c r="J103" s="408"/>
      <c r="K103" s="366">
        <v>8070000</v>
      </c>
      <c r="L103" s="366">
        <v>8870000</v>
      </c>
      <c r="M103" s="367">
        <v>9.9132589838909546E-2</v>
      </c>
      <c r="N103" s="368">
        <v>30</v>
      </c>
      <c r="O103" s="360">
        <f t="shared" si="13"/>
        <v>11531000</v>
      </c>
      <c r="P103" s="360">
        <v>11570000</v>
      </c>
      <c r="Q103" s="369">
        <f t="shared" si="12"/>
        <v>0.30439684329199551</v>
      </c>
      <c r="R103" s="363">
        <v>25</v>
      </c>
      <c r="S103" s="360">
        <f t="shared" si="2"/>
        <v>14462500</v>
      </c>
      <c r="T103" s="360">
        <v>14670000</v>
      </c>
      <c r="U103" s="370">
        <f t="shared" si="3"/>
        <v>0.26793431287813313</v>
      </c>
      <c r="V103" s="375" t="s">
        <v>613</v>
      </c>
      <c r="W103" s="375" t="str">
        <f t="shared" si="4"/>
        <v>13</v>
      </c>
      <c r="X103" s="375" t="str">
        <f t="shared" si="5"/>
        <v>823</v>
      </c>
      <c r="Y103" s="372">
        <v>3700</v>
      </c>
      <c r="Z103" s="373">
        <v>3900000</v>
      </c>
      <c r="AA103" s="374"/>
      <c r="AB103" s="416"/>
      <c r="AC103" s="503"/>
      <c r="AD103" s="509"/>
      <c r="AE103" s="502"/>
      <c r="AF103" s="509"/>
      <c r="AG103" s="504"/>
    </row>
    <row r="104" spans="1:33" s="375" customFormat="1" x14ac:dyDescent="0.2">
      <c r="A104" s="361"/>
      <c r="B104" s="368" t="s">
        <v>124</v>
      </c>
      <c r="C104" s="363">
        <v>82341</v>
      </c>
      <c r="D104" s="364">
        <v>-1</v>
      </c>
      <c r="E104" s="408"/>
      <c r="F104" s="408"/>
      <c r="G104" s="408"/>
      <c r="H104" s="408"/>
      <c r="I104" s="408"/>
      <c r="J104" s="408"/>
      <c r="K104" s="366">
        <v>9870000</v>
      </c>
      <c r="L104" s="366">
        <v>11870000</v>
      </c>
      <c r="M104" s="367">
        <v>0.20263424518743667</v>
      </c>
      <c r="N104" s="368">
        <v>40</v>
      </c>
      <c r="O104" s="360">
        <f t="shared" si="13"/>
        <v>16618000</v>
      </c>
      <c r="P104" s="360">
        <v>16670000</v>
      </c>
      <c r="Q104" s="369">
        <f t="shared" si="12"/>
        <v>0.40438079191238419</v>
      </c>
      <c r="R104" s="363">
        <v>25</v>
      </c>
      <c r="S104" s="360">
        <f t="shared" si="2"/>
        <v>20837500</v>
      </c>
      <c r="T104" s="360">
        <v>20870000</v>
      </c>
      <c r="U104" s="370">
        <f t="shared" si="3"/>
        <v>0.25194961007798439</v>
      </c>
      <c r="V104" s="375" t="s">
        <v>613</v>
      </c>
      <c r="W104" s="375" t="str">
        <f t="shared" si="4"/>
        <v>41</v>
      </c>
      <c r="X104" s="375" t="str">
        <f t="shared" si="5"/>
        <v>823</v>
      </c>
      <c r="Y104" s="372">
        <v>5900</v>
      </c>
      <c r="Z104" s="373">
        <v>5700000</v>
      </c>
      <c r="AA104" s="374"/>
      <c r="AB104" s="416"/>
      <c r="AC104" s="503"/>
      <c r="AD104" s="509"/>
      <c r="AE104" s="502"/>
      <c r="AF104" s="509"/>
      <c r="AG104" s="504"/>
    </row>
    <row r="105" spans="1:33" s="375" customFormat="1" x14ac:dyDescent="0.2">
      <c r="A105" s="361"/>
      <c r="B105" s="368" t="s">
        <v>125</v>
      </c>
      <c r="C105" s="363">
        <v>82344</v>
      </c>
      <c r="D105" s="364">
        <v>-1</v>
      </c>
      <c r="E105" s="408"/>
      <c r="F105" s="408"/>
      <c r="G105" s="408"/>
      <c r="H105" s="408"/>
      <c r="I105" s="408"/>
      <c r="J105" s="408"/>
      <c r="K105" s="366">
        <v>20700000</v>
      </c>
      <c r="L105" s="366">
        <v>24870000</v>
      </c>
      <c r="M105" s="367">
        <v>0.20144927536231885</v>
      </c>
      <c r="N105" s="368">
        <v>25</v>
      </c>
      <c r="O105" s="360">
        <f t="shared" si="13"/>
        <v>31087500</v>
      </c>
      <c r="P105" s="360">
        <v>30870000</v>
      </c>
      <c r="Q105" s="369">
        <f t="shared" si="12"/>
        <v>0.24125452352231605</v>
      </c>
      <c r="R105" s="363">
        <v>25</v>
      </c>
      <c r="S105" s="360">
        <f t="shared" si="2"/>
        <v>38587500</v>
      </c>
      <c r="T105" s="360">
        <v>38570000</v>
      </c>
      <c r="U105" s="370">
        <f t="shared" si="3"/>
        <v>0.24943310657596371</v>
      </c>
      <c r="V105" s="375" t="s">
        <v>613</v>
      </c>
      <c r="W105" s="375" t="str">
        <f t="shared" si="4"/>
        <v>44</v>
      </c>
      <c r="X105" s="375" t="str">
        <f t="shared" si="5"/>
        <v>823</v>
      </c>
      <c r="Y105" s="372">
        <v>9000</v>
      </c>
      <c r="Z105" s="373">
        <v>8550000</v>
      </c>
      <c r="AA105" s="374"/>
      <c r="AB105" s="417"/>
      <c r="AC105" s="503"/>
      <c r="AD105" s="509"/>
      <c r="AE105" s="502"/>
      <c r="AF105" s="509"/>
      <c r="AG105" s="504"/>
    </row>
    <row r="106" spans="1:33" s="375" customFormat="1" x14ac:dyDescent="0.2">
      <c r="A106" s="361"/>
      <c r="B106" s="368" t="s">
        <v>181</v>
      </c>
      <c r="C106" s="363">
        <v>83511</v>
      </c>
      <c r="D106" s="364">
        <v>-1</v>
      </c>
      <c r="E106" s="408"/>
      <c r="F106" s="408"/>
      <c r="G106" s="408"/>
      <c r="H106" s="408"/>
      <c r="I106" s="408"/>
      <c r="J106" s="408"/>
      <c r="K106" s="366">
        <v>3170000</v>
      </c>
      <c r="L106" s="366">
        <v>3170000</v>
      </c>
      <c r="M106" s="367">
        <v>0</v>
      </c>
      <c r="N106" s="368">
        <v>10</v>
      </c>
      <c r="O106" s="360">
        <f t="shared" si="13"/>
        <v>3487000</v>
      </c>
      <c r="P106" s="360">
        <v>3470000</v>
      </c>
      <c r="Q106" s="369">
        <f t="shared" si="12"/>
        <v>9.4637223974763401E-2</v>
      </c>
      <c r="R106" s="363">
        <v>25</v>
      </c>
      <c r="S106" s="360">
        <f t="shared" si="2"/>
        <v>4337500</v>
      </c>
      <c r="T106" s="360">
        <v>4370000</v>
      </c>
      <c r="U106" s="370">
        <f t="shared" si="3"/>
        <v>0.25936599423631124</v>
      </c>
      <c r="V106" s="375" t="s">
        <v>613</v>
      </c>
      <c r="W106" s="375" t="str">
        <f t="shared" si="4"/>
        <v>11</v>
      </c>
      <c r="X106" s="375" t="str">
        <f t="shared" si="5"/>
        <v>835</v>
      </c>
      <c r="Y106" s="372">
        <v>1100</v>
      </c>
      <c r="Z106" s="373"/>
      <c r="AA106" s="374"/>
      <c r="AB106" s="418"/>
      <c r="AC106" s="501"/>
      <c r="AD106" s="509"/>
      <c r="AE106" s="502"/>
      <c r="AF106" s="509"/>
      <c r="AG106" s="504"/>
    </row>
    <row r="107" spans="1:33" s="375" customFormat="1" x14ac:dyDescent="0.2">
      <c r="A107" s="361"/>
      <c r="B107" s="368" t="s">
        <v>182</v>
      </c>
      <c r="C107" s="363">
        <v>83512</v>
      </c>
      <c r="D107" s="364">
        <v>-1</v>
      </c>
      <c r="E107" s="408"/>
      <c r="F107" s="408"/>
      <c r="G107" s="408"/>
      <c r="H107" s="408"/>
      <c r="I107" s="408"/>
      <c r="J107" s="408"/>
      <c r="K107" s="366">
        <v>4570000</v>
      </c>
      <c r="L107" s="366">
        <v>5070000</v>
      </c>
      <c r="M107" s="367">
        <v>0.10940919037199125</v>
      </c>
      <c r="N107" s="368">
        <v>20</v>
      </c>
      <c r="O107" s="360">
        <f t="shared" si="13"/>
        <v>6084000</v>
      </c>
      <c r="P107" s="360">
        <v>6070000</v>
      </c>
      <c r="Q107" s="369">
        <f t="shared" si="12"/>
        <v>0.19723865877712032</v>
      </c>
      <c r="R107" s="363">
        <v>25</v>
      </c>
      <c r="S107" s="360">
        <f t="shared" si="2"/>
        <v>7587500</v>
      </c>
      <c r="T107" s="360">
        <v>7570000</v>
      </c>
      <c r="U107" s="370">
        <f t="shared" si="3"/>
        <v>0.24711696869851729</v>
      </c>
      <c r="V107" s="375" t="s">
        <v>613</v>
      </c>
      <c r="W107" s="375" t="str">
        <f t="shared" si="4"/>
        <v>12</v>
      </c>
      <c r="X107" s="375" t="str">
        <f t="shared" si="5"/>
        <v>835</v>
      </c>
      <c r="Y107" s="372">
        <v>2300</v>
      </c>
      <c r="Z107" s="373"/>
      <c r="AA107" s="374"/>
      <c r="AB107" s="418"/>
      <c r="AC107" s="501"/>
      <c r="AD107" s="509"/>
      <c r="AE107" s="502"/>
      <c r="AF107" s="509"/>
      <c r="AG107" s="504"/>
    </row>
    <row r="108" spans="1:33" s="375" customFormat="1" x14ac:dyDescent="0.2">
      <c r="A108" s="361"/>
      <c r="B108" s="368" t="s">
        <v>183</v>
      </c>
      <c r="C108" s="363">
        <v>83513</v>
      </c>
      <c r="D108" s="364">
        <v>-1</v>
      </c>
      <c r="E108" s="408"/>
      <c r="F108" s="408"/>
      <c r="G108" s="408"/>
      <c r="H108" s="408"/>
      <c r="I108" s="408"/>
      <c r="J108" s="408"/>
      <c r="K108" s="366">
        <v>6870000</v>
      </c>
      <c r="L108" s="366">
        <v>7570000</v>
      </c>
      <c r="M108" s="367">
        <v>0.10189228529839883</v>
      </c>
      <c r="N108" s="368">
        <v>30</v>
      </c>
      <c r="O108" s="360">
        <f t="shared" si="13"/>
        <v>9841000</v>
      </c>
      <c r="P108" s="360">
        <v>9870000</v>
      </c>
      <c r="Q108" s="369">
        <f t="shared" si="12"/>
        <v>0.3038309114927345</v>
      </c>
      <c r="R108" s="363">
        <v>25</v>
      </c>
      <c r="S108" s="360">
        <f t="shared" si="2"/>
        <v>12337500</v>
      </c>
      <c r="T108" s="360">
        <v>12370000</v>
      </c>
      <c r="U108" s="370">
        <f t="shared" si="3"/>
        <v>0.25329280648429586</v>
      </c>
      <c r="V108" s="375" t="s">
        <v>613</v>
      </c>
      <c r="W108" s="375" t="str">
        <f t="shared" si="4"/>
        <v>13</v>
      </c>
      <c r="X108" s="375" t="str">
        <f t="shared" si="5"/>
        <v>835</v>
      </c>
      <c r="Y108" s="372">
        <v>3700</v>
      </c>
      <c r="Z108" s="373"/>
      <c r="AA108" s="374"/>
      <c r="AB108" s="418"/>
      <c r="AC108" s="501"/>
      <c r="AD108" s="509"/>
      <c r="AE108" s="502"/>
      <c r="AF108" s="509"/>
      <c r="AG108" s="504"/>
    </row>
    <row r="109" spans="1:33" s="375" customFormat="1" x14ac:dyDescent="0.2">
      <c r="A109" s="361"/>
      <c r="B109" s="368" t="s">
        <v>184</v>
      </c>
      <c r="C109" s="363">
        <v>83541</v>
      </c>
      <c r="D109" s="364">
        <v>-1</v>
      </c>
      <c r="E109" s="408"/>
      <c r="F109" s="408"/>
      <c r="G109" s="408"/>
      <c r="H109" s="408"/>
      <c r="I109" s="408"/>
      <c r="J109" s="408"/>
      <c r="K109" s="366">
        <v>9870000</v>
      </c>
      <c r="L109" s="366">
        <v>11870000</v>
      </c>
      <c r="M109" s="367">
        <v>0.20263424518743667</v>
      </c>
      <c r="N109" s="368">
        <v>40</v>
      </c>
      <c r="O109" s="360">
        <f t="shared" si="13"/>
        <v>16618000</v>
      </c>
      <c r="P109" s="360">
        <v>16670000</v>
      </c>
      <c r="Q109" s="369">
        <f t="shared" si="12"/>
        <v>0.40438079191238419</v>
      </c>
      <c r="R109" s="363">
        <v>25</v>
      </c>
      <c r="S109" s="360">
        <f t="shared" si="2"/>
        <v>20837500</v>
      </c>
      <c r="T109" s="360">
        <v>20870000</v>
      </c>
      <c r="U109" s="370">
        <f t="shared" si="3"/>
        <v>0.25194961007798439</v>
      </c>
      <c r="V109" s="375" t="s">
        <v>613</v>
      </c>
      <c r="W109" s="375" t="str">
        <f t="shared" si="4"/>
        <v>41</v>
      </c>
      <c r="X109" s="375" t="str">
        <f t="shared" si="5"/>
        <v>835</v>
      </c>
      <c r="Y109" s="372">
        <v>5900</v>
      </c>
      <c r="Z109" s="373"/>
      <c r="AA109" s="374"/>
      <c r="AB109" s="418"/>
      <c r="AC109" s="501"/>
      <c r="AD109" s="509"/>
      <c r="AE109" s="502"/>
      <c r="AF109" s="509"/>
      <c r="AG109" s="504"/>
    </row>
    <row r="110" spans="1:33" s="375" customFormat="1" x14ac:dyDescent="0.2">
      <c r="A110" s="361"/>
      <c r="B110" s="368" t="s">
        <v>185</v>
      </c>
      <c r="C110" s="363">
        <v>83544</v>
      </c>
      <c r="D110" s="364">
        <v>-1</v>
      </c>
      <c r="E110" s="408"/>
      <c r="F110" s="408"/>
      <c r="G110" s="408"/>
      <c r="H110" s="408"/>
      <c r="I110" s="408"/>
      <c r="J110" s="408"/>
      <c r="K110" s="366">
        <v>20700000</v>
      </c>
      <c r="L110" s="366">
        <v>24870000</v>
      </c>
      <c r="M110" s="367">
        <v>0.20144927536231885</v>
      </c>
      <c r="N110" s="368">
        <v>25</v>
      </c>
      <c r="O110" s="360">
        <f t="shared" si="13"/>
        <v>31087500</v>
      </c>
      <c r="P110" s="360">
        <v>30870000</v>
      </c>
      <c r="Q110" s="369">
        <f t="shared" si="12"/>
        <v>0.24125452352231605</v>
      </c>
      <c r="R110" s="363">
        <v>25</v>
      </c>
      <c r="S110" s="360">
        <f t="shared" si="2"/>
        <v>38587500</v>
      </c>
      <c r="T110" s="360">
        <v>38570000</v>
      </c>
      <c r="U110" s="370">
        <f t="shared" si="3"/>
        <v>0.24943310657596371</v>
      </c>
      <c r="V110" s="375" t="s">
        <v>613</v>
      </c>
      <c r="W110" s="375" t="str">
        <f t="shared" si="4"/>
        <v>44</v>
      </c>
      <c r="X110" s="375" t="str">
        <f t="shared" si="5"/>
        <v>835</v>
      </c>
      <c r="Y110" s="372">
        <v>9000</v>
      </c>
      <c r="Z110" s="373"/>
      <c r="AA110" s="374"/>
      <c r="AB110" s="418"/>
      <c r="AC110" s="501"/>
      <c r="AD110" s="509"/>
      <c r="AE110" s="502"/>
      <c r="AF110" s="509"/>
      <c r="AG110" s="504"/>
    </row>
    <row r="111" spans="1:33" s="375" customFormat="1" x14ac:dyDescent="0.2">
      <c r="A111" s="361"/>
      <c r="B111" s="368" t="s">
        <v>236</v>
      </c>
      <c r="C111" s="363">
        <v>84711</v>
      </c>
      <c r="D111" s="364">
        <v>-1</v>
      </c>
      <c r="E111" s="408"/>
      <c r="F111" s="408"/>
      <c r="G111" s="408"/>
      <c r="H111" s="408"/>
      <c r="I111" s="408"/>
      <c r="J111" s="408"/>
      <c r="K111" s="366">
        <v>3170000</v>
      </c>
      <c r="L111" s="366">
        <v>3170000</v>
      </c>
      <c r="M111" s="367">
        <v>0</v>
      </c>
      <c r="N111" s="368">
        <v>10</v>
      </c>
      <c r="O111" s="360">
        <f t="shared" si="13"/>
        <v>3487000</v>
      </c>
      <c r="P111" s="360">
        <v>3470000</v>
      </c>
      <c r="Q111" s="369">
        <f t="shared" si="12"/>
        <v>9.4637223974763401E-2</v>
      </c>
      <c r="R111" s="363">
        <v>25</v>
      </c>
      <c r="S111" s="360">
        <f t="shared" si="2"/>
        <v>4337500</v>
      </c>
      <c r="T111" s="360">
        <v>4370000</v>
      </c>
      <c r="U111" s="370">
        <f t="shared" si="3"/>
        <v>0.25936599423631124</v>
      </c>
      <c r="V111" s="375" t="s">
        <v>613</v>
      </c>
      <c r="W111" s="375" t="str">
        <f t="shared" si="4"/>
        <v>11</v>
      </c>
      <c r="X111" s="375" t="str">
        <f t="shared" si="5"/>
        <v>847</v>
      </c>
      <c r="Y111" s="372">
        <v>1200</v>
      </c>
      <c r="Z111" s="373"/>
      <c r="AA111" s="374"/>
      <c r="AB111" s="418"/>
      <c r="AC111" s="501"/>
      <c r="AD111" s="509"/>
      <c r="AE111" s="502"/>
      <c r="AF111" s="509"/>
      <c r="AG111" s="504"/>
    </row>
    <row r="112" spans="1:33" s="375" customFormat="1" x14ac:dyDescent="0.2">
      <c r="A112" s="361"/>
      <c r="B112" s="368" t="s">
        <v>237</v>
      </c>
      <c r="C112" s="363">
        <v>84712</v>
      </c>
      <c r="D112" s="364">
        <v>-1</v>
      </c>
      <c r="E112" s="408"/>
      <c r="F112" s="408"/>
      <c r="G112" s="408"/>
      <c r="H112" s="408"/>
      <c r="I112" s="408"/>
      <c r="J112" s="408"/>
      <c r="K112" s="366">
        <v>4570000</v>
      </c>
      <c r="L112" s="366">
        <v>5070000</v>
      </c>
      <c r="M112" s="367">
        <v>0.10940919037199125</v>
      </c>
      <c r="N112" s="368">
        <v>20</v>
      </c>
      <c r="O112" s="360">
        <f t="shared" si="13"/>
        <v>6084000</v>
      </c>
      <c r="P112" s="360">
        <v>6070000</v>
      </c>
      <c r="Q112" s="369">
        <f t="shared" si="12"/>
        <v>0.19723865877712032</v>
      </c>
      <c r="R112" s="363">
        <v>25</v>
      </c>
      <c r="S112" s="360">
        <f t="shared" si="2"/>
        <v>7587500</v>
      </c>
      <c r="T112" s="360">
        <v>7570000</v>
      </c>
      <c r="U112" s="370">
        <f t="shared" si="3"/>
        <v>0.24711696869851729</v>
      </c>
      <c r="V112" s="375" t="s">
        <v>613</v>
      </c>
      <c r="W112" s="375" t="str">
        <f t="shared" si="4"/>
        <v>12</v>
      </c>
      <c r="X112" s="375" t="str">
        <f t="shared" si="5"/>
        <v>847</v>
      </c>
      <c r="Y112" s="372">
        <v>2700</v>
      </c>
      <c r="Z112" s="373"/>
      <c r="AA112" s="374"/>
      <c r="AB112" s="418"/>
      <c r="AC112" s="501"/>
      <c r="AD112" s="509"/>
      <c r="AE112" s="502"/>
      <c r="AF112" s="509"/>
      <c r="AG112" s="504"/>
    </row>
    <row r="113" spans="1:33" s="375" customFormat="1" x14ac:dyDescent="0.2">
      <c r="A113" s="361"/>
      <c r="B113" s="368" t="s">
        <v>238</v>
      </c>
      <c r="C113" s="363">
        <v>84713</v>
      </c>
      <c r="D113" s="364">
        <v>-1</v>
      </c>
      <c r="E113" s="408"/>
      <c r="F113" s="408"/>
      <c r="G113" s="408"/>
      <c r="H113" s="408"/>
      <c r="I113" s="408"/>
      <c r="J113" s="408"/>
      <c r="K113" s="366">
        <v>6870000</v>
      </c>
      <c r="L113" s="366">
        <v>7570000</v>
      </c>
      <c r="M113" s="367">
        <v>0.10189228529839883</v>
      </c>
      <c r="N113" s="368">
        <v>30</v>
      </c>
      <c r="O113" s="360">
        <f t="shared" si="13"/>
        <v>9841000</v>
      </c>
      <c r="P113" s="360">
        <v>9870000</v>
      </c>
      <c r="Q113" s="369">
        <f t="shared" si="12"/>
        <v>0.3038309114927345</v>
      </c>
      <c r="R113" s="363">
        <v>25</v>
      </c>
      <c r="S113" s="360">
        <f t="shared" si="2"/>
        <v>12337500</v>
      </c>
      <c r="T113" s="360">
        <v>12370000</v>
      </c>
      <c r="U113" s="370">
        <f t="shared" si="3"/>
        <v>0.25329280648429586</v>
      </c>
      <c r="V113" s="375" t="s">
        <v>613</v>
      </c>
      <c r="W113" s="375" t="str">
        <f t="shared" si="4"/>
        <v>13</v>
      </c>
      <c r="X113" s="375" t="str">
        <f t="shared" si="5"/>
        <v>847</v>
      </c>
      <c r="Y113" s="372">
        <v>5000</v>
      </c>
      <c r="Z113" s="373"/>
      <c r="AA113" s="374"/>
      <c r="AB113" s="418"/>
      <c r="AC113" s="501"/>
      <c r="AD113" s="509"/>
      <c r="AE113" s="502"/>
      <c r="AF113" s="509"/>
      <c r="AG113" s="504"/>
    </row>
    <row r="114" spans="1:33" s="375" customFormat="1" x14ac:dyDescent="0.2">
      <c r="A114" s="361"/>
      <c r="B114" s="368" t="s">
        <v>239</v>
      </c>
      <c r="C114" s="363">
        <v>84741</v>
      </c>
      <c r="D114" s="364">
        <v>-1</v>
      </c>
      <c r="E114" s="408"/>
      <c r="F114" s="408"/>
      <c r="G114" s="408"/>
      <c r="H114" s="408"/>
      <c r="I114" s="408"/>
      <c r="J114" s="408"/>
      <c r="K114" s="366">
        <v>9870000</v>
      </c>
      <c r="L114" s="366">
        <v>11870000</v>
      </c>
      <c r="M114" s="367">
        <v>0.20263424518743667</v>
      </c>
      <c r="N114" s="368">
        <v>40</v>
      </c>
      <c r="O114" s="360">
        <f t="shared" si="13"/>
        <v>16618000</v>
      </c>
      <c r="P114" s="360">
        <v>16670000</v>
      </c>
      <c r="Q114" s="369">
        <f t="shared" si="12"/>
        <v>0.40438079191238419</v>
      </c>
      <c r="R114" s="363">
        <v>25</v>
      </c>
      <c r="S114" s="360">
        <f t="shared" si="2"/>
        <v>20837500</v>
      </c>
      <c r="T114" s="360">
        <v>20870000</v>
      </c>
      <c r="U114" s="370">
        <f t="shared" si="3"/>
        <v>0.25194961007798439</v>
      </c>
      <c r="V114" s="375" t="s">
        <v>613</v>
      </c>
      <c r="W114" s="375" t="str">
        <f t="shared" si="4"/>
        <v>41</v>
      </c>
      <c r="X114" s="375" t="str">
        <f t="shared" si="5"/>
        <v>847</v>
      </c>
      <c r="Y114" s="372">
        <v>9000</v>
      </c>
      <c r="Z114" s="373"/>
      <c r="AA114" s="374"/>
      <c r="AB114" s="418"/>
      <c r="AC114" s="501"/>
      <c r="AD114" s="509"/>
      <c r="AE114" s="502"/>
      <c r="AF114" s="509"/>
      <c r="AG114" s="504"/>
    </row>
    <row r="115" spans="1:33" s="375" customFormat="1" ht="18.75" thickBot="1" x14ac:dyDescent="0.25">
      <c r="A115" s="361"/>
      <c r="B115" s="419" t="s">
        <v>240</v>
      </c>
      <c r="C115" s="420">
        <v>84744</v>
      </c>
      <c r="D115" s="421">
        <v>-1</v>
      </c>
      <c r="E115" s="408"/>
      <c r="F115" s="408"/>
      <c r="G115" s="408"/>
      <c r="H115" s="408"/>
      <c r="I115" s="408"/>
      <c r="J115" s="408"/>
      <c r="K115" s="422">
        <v>20700000</v>
      </c>
      <c r="L115" s="422">
        <v>24870000</v>
      </c>
      <c r="M115" s="423">
        <v>0.20144927536231885</v>
      </c>
      <c r="N115" s="419">
        <v>25</v>
      </c>
      <c r="O115" s="424">
        <f t="shared" si="13"/>
        <v>31087500</v>
      </c>
      <c r="P115" s="424">
        <v>30870000</v>
      </c>
      <c r="Q115" s="425">
        <f t="shared" si="12"/>
        <v>0.24125452352231605</v>
      </c>
      <c r="R115" s="420">
        <v>25</v>
      </c>
      <c r="S115" s="424">
        <f t="shared" si="2"/>
        <v>38587500</v>
      </c>
      <c r="T115" s="424">
        <v>38570000</v>
      </c>
      <c r="U115" s="426">
        <f t="shared" si="3"/>
        <v>0.24943310657596371</v>
      </c>
      <c r="V115" s="375" t="s">
        <v>613</v>
      </c>
      <c r="W115" s="375" t="str">
        <f t="shared" si="4"/>
        <v>44</v>
      </c>
      <c r="X115" s="375" t="str">
        <f t="shared" si="5"/>
        <v>847</v>
      </c>
      <c r="Y115" s="427">
        <v>12000</v>
      </c>
      <c r="Z115" s="428"/>
      <c r="AA115" s="374"/>
      <c r="AB115" s="429"/>
      <c r="AC115" s="501"/>
      <c r="AD115" s="509"/>
      <c r="AE115" s="502"/>
      <c r="AF115" s="509"/>
      <c r="AG115" s="504"/>
    </row>
    <row r="116" spans="1:33" s="375" customFormat="1" x14ac:dyDescent="0.2">
      <c r="A116" s="361"/>
      <c r="B116" s="402" t="s">
        <v>126</v>
      </c>
      <c r="C116" s="376">
        <v>82411</v>
      </c>
      <c r="D116" s="403">
        <v>-1</v>
      </c>
      <c r="E116" s="378"/>
      <c r="F116" s="378"/>
      <c r="G116" s="378"/>
      <c r="H116" s="378"/>
      <c r="I116" s="378"/>
      <c r="J116" s="378"/>
      <c r="K116" s="379">
        <v>3770000</v>
      </c>
      <c r="L116" s="379">
        <v>3770000</v>
      </c>
      <c r="M116" s="380">
        <v>0</v>
      </c>
      <c r="N116" s="381">
        <v>10</v>
      </c>
      <c r="O116" s="382">
        <f t="shared" si="13"/>
        <v>4147000</v>
      </c>
      <c r="P116" s="382">
        <v>4170000</v>
      </c>
      <c r="Q116" s="383">
        <f t="shared" si="12"/>
        <v>0.10610079575596817</v>
      </c>
      <c r="R116" s="376">
        <v>25</v>
      </c>
      <c r="S116" s="382">
        <f t="shared" si="2"/>
        <v>5212500</v>
      </c>
      <c r="T116" s="382">
        <v>5170000</v>
      </c>
      <c r="U116" s="384">
        <f t="shared" si="3"/>
        <v>0.23980815347721823</v>
      </c>
      <c r="V116" s="377" t="s">
        <v>613</v>
      </c>
      <c r="W116" s="377" t="str">
        <f t="shared" si="4"/>
        <v>11</v>
      </c>
      <c r="X116" s="377" t="str">
        <f t="shared" si="5"/>
        <v>824</v>
      </c>
      <c r="Y116" s="350">
        <v>1100</v>
      </c>
      <c r="Z116" s="385">
        <v>1800000</v>
      </c>
      <c r="AA116" s="386"/>
      <c r="AB116" s="674" t="s">
        <v>593</v>
      </c>
      <c r="AC116" s="501"/>
      <c r="AD116" s="509"/>
      <c r="AE116" s="502"/>
      <c r="AF116" s="509"/>
      <c r="AG116" s="504"/>
    </row>
    <row r="117" spans="1:33" ht="242.25" x14ac:dyDescent="0.2">
      <c r="A117" s="202"/>
      <c r="B117" s="195" t="s">
        <v>655</v>
      </c>
      <c r="C117" s="119">
        <v>82412</v>
      </c>
      <c r="D117" s="126">
        <v>-1</v>
      </c>
      <c r="E117" s="178"/>
      <c r="F117" s="178"/>
      <c r="G117" s="178"/>
      <c r="H117" s="178"/>
      <c r="I117" s="178"/>
      <c r="J117" s="178"/>
      <c r="K117" s="224">
        <v>5870000</v>
      </c>
      <c r="L117" s="224">
        <v>6470000</v>
      </c>
      <c r="M117" s="225">
        <v>0.10221465076660988</v>
      </c>
      <c r="N117" s="60">
        <v>20</v>
      </c>
      <c r="O117" s="61">
        <f t="shared" si="13"/>
        <v>7764000</v>
      </c>
      <c r="P117" s="141">
        <v>7770000</v>
      </c>
      <c r="Q117" s="84">
        <f t="shared" si="12"/>
        <v>0.20092735703245751</v>
      </c>
      <c r="R117" s="119">
        <v>25</v>
      </c>
      <c r="S117" s="121">
        <f t="shared" si="2"/>
        <v>9712500</v>
      </c>
      <c r="T117" s="100">
        <v>9770000</v>
      </c>
      <c r="U117" s="137">
        <f t="shared" si="3"/>
        <v>0.2574002574002574</v>
      </c>
      <c r="W117" s="176" t="str">
        <f t="shared" si="4"/>
        <v>12</v>
      </c>
      <c r="X117" s="176" t="str">
        <f t="shared" si="5"/>
        <v>824</v>
      </c>
      <c r="Y117" s="144">
        <v>2500</v>
      </c>
      <c r="Z117" s="143">
        <v>2500000</v>
      </c>
      <c r="AA117" s="283"/>
      <c r="AB117" s="675"/>
      <c r="AC117" s="503" t="s">
        <v>775</v>
      </c>
      <c r="AD117" s="509" t="s">
        <v>736</v>
      </c>
      <c r="AE117" s="502" t="s">
        <v>780</v>
      </c>
      <c r="AF117" s="509" t="s">
        <v>763</v>
      </c>
    </row>
    <row r="118" spans="1:33" x14ac:dyDescent="0.2">
      <c r="A118" s="202"/>
      <c r="B118" s="195" t="s">
        <v>128</v>
      </c>
      <c r="C118" s="119">
        <v>82413</v>
      </c>
      <c r="D118" s="125">
        <v>-1</v>
      </c>
      <c r="E118" s="177"/>
      <c r="F118" s="177"/>
      <c r="G118" s="177"/>
      <c r="H118" s="177"/>
      <c r="I118" s="177"/>
      <c r="J118" s="177"/>
      <c r="K118" s="224">
        <v>8270000</v>
      </c>
      <c r="L118" s="224">
        <v>9070000</v>
      </c>
      <c r="M118" s="225">
        <v>9.6735187424425634E-2</v>
      </c>
      <c r="N118" s="60">
        <v>30</v>
      </c>
      <c r="O118" s="61">
        <f t="shared" si="13"/>
        <v>11791000</v>
      </c>
      <c r="P118" s="141">
        <v>11870000</v>
      </c>
      <c r="Q118" s="84">
        <f t="shared" si="12"/>
        <v>0.30871003307607497</v>
      </c>
      <c r="R118" s="119">
        <v>25</v>
      </c>
      <c r="S118" s="121">
        <f t="shared" si="2"/>
        <v>14837500</v>
      </c>
      <c r="T118" s="100">
        <v>14870000</v>
      </c>
      <c r="U118" s="137">
        <f t="shared" si="3"/>
        <v>0.25273799494524007</v>
      </c>
      <c r="W118" s="176" t="str">
        <f t="shared" ref="W118:W250" si="14">RIGHT(C118:C118,2)</f>
        <v>13</v>
      </c>
      <c r="X118" s="176" t="str">
        <f t="shared" ref="X118:X250" si="15">LEFT(C118,3)</f>
        <v>824</v>
      </c>
      <c r="Y118" s="144">
        <v>4500</v>
      </c>
      <c r="Z118" s="143">
        <v>4100000</v>
      </c>
      <c r="AA118" s="283"/>
      <c r="AB118" s="675"/>
      <c r="AC118" s="503"/>
    </row>
    <row r="119" spans="1:33" x14ac:dyDescent="0.2">
      <c r="A119" s="202"/>
      <c r="B119" s="195" t="s">
        <v>129</v>
      </c>
      <c r="C119" s="119">
        <v>82441</v>
      </c>
      <c r="D119" s="125">
        <v>-1</v>
      </c>
      <c r="E119" s="177"/>
      <c r="F119" s="177"/>
      <c r="G119" s="177"/>
      <c r="H119" s="177"/>
      <c r="I119" s="177"/>
      <c r="J119" s="177"/>
      <c r="K119" s="224">
        <v>11070000</v>
      </c>
      <c r="L119" s="224">
        <v>13270000</v>
      </c>
      <c r="M119" s="225">
        <v>0.19873532068654021</v>
      </c>
      <c r="N119" s="60">
        <v>40</v>
      </c>
      <c r="O119" s="61">
        <f t="shared" si="13"/>
        <v>18578000</v>
      </c>
      <c r="P119" s="141">
        <v>18770000</v>
      </c>
      <c r="Q119" s="84">
        <f t="shared" si="12"/>
        <v>0.41446872645064053</v>
      </c>
      <c r="R119" s="119">
        <v>25</v>
      </c>
      <c r="S119" s="121">
        <f t="shared" si="2"/>
        <v>23462500</v>
      </c>
      <c r="T119" s="100">
        <v>23470000</v>
      </c>
      <c r="U119" s="137">
        <f t="shared" si="3"/>
        <v>0.25039957378795952</v>
      </c>
      <c r="W119" s="176" t="str">
        <f t="shared" si="14"/>
        <v>41</v>
      </c>
      <c r="X119" s="176" t="str">
        <f t="shared" si="15"/>
        <v>824</v>
      </c>
      <c r="Y119" s="144">
        <v>7500</v>
      </c>
      <c r="Z119" s="143">
        <v>6200000</v>
      </c>
      <c r="AA119" s="283"/>
      <c r="AB119" s="675"/>
      <c r="AC119" s="503"/>
    </row>
    <row r="120" spans="1:33" ht="18.75" thickBot="1" x14ac:dyDescent="0.25">
      <c r="A120" s="202"/>
      <c r="B120" s="209" t="s">
        <v>130</v>
      </c>
      <c r="C120" s="181">
        <v>82444</v>
      </c>
      <c r="D120" s="196">
        <v>-1</v>
      </c>
      <c r="E120" s="183"/>
      <c r="F120" s="183"/>
      <c r="G120" s="183"/>
      <c r="H120" s="183"/>
      <c r="I120" s="183"/>
      <c r="J120" s="183"/>
      <c r="K120" s="230">
        <v>20700000</v>
      </c>
      <c r="L120" s="230">
        <v>24870000</v>
      </c>
      <c r="M120" s="231">
        <v>0.20144927536231885</v>
      </c>
      <c r="N120" s="184">
        <v>25</v>
      </c>
      <c r="O120" s="185">
        <f t="shared" si="13"/>
        <v>31087500</v>
      </c>
      <c r="P120" s="186">
        <v>30870000</v>
      </c>
      <c r="Q120" s="187">
        <f t="shared" si="12"/>
        <v>0.24125452352231605</v>
      </c>
      <c r="R120" s="181">
        <v>25</v>
      </c>
      <c r="S120" s="188">
        <f t="shared" ref="S120:S252" si="16">P120+(P120*R120/100)</f>
        <v>38587500</v>
      </c>
      <c r="T120" s="189">
        <v>38570000</v>
      </c>
      <c r="U120" s="190">
        <f t="shared" ref="U120:U252" si="17">(T120-P120)/P120</f>
        <v>0.24943310657596371</v>
      </c>
      <c r="V120" s="191"/>
      <c r="W120" s="191" t="str">
        <f t="shared" si="14"/>
        <v>44</v>
      </c>
      <c r="X120" s="191" t="str">
        <f t="shared" si="15"/>
        <v>824</v>
      </c>
      <c r="Y120" s="347">
        <v>10000</v>
      </c>
      <c r="Z120" s="201">
        <v>9300000</v>
      </c>
      <c r="AA120" s="284"/>
      <c r="AB120" s="676"/>
      <c r="AC120" s="503"/>
    </row>
    <row r="121" spans="1:33" s="375" customFormat="1" x14ac:dyDescent="0.2">
      <c r="A121" s="361"/>
      <c r="B121" s="402" t="s">
        <v>614</v>
      </c>
      <c r="C121" s="376">
        <v>82711</v>
      </c>
      <c r="D121" s="403">
        <v>-1</v>
      </c>
      <c r="E121" s="378"/>
      <c r="F121" s="378"/>
      <c r="G121" s="378"/>
      <c r="H121" s="378"/>
      <c r="I121" s="378"/>
      <c r="J121" s="378"/>
      <c r="K121" s="379">
        <v>3170000</v>
      </c>
      <c r="L121" s="379">
        <v>3170000</v>
      </c>
      <c r="M121" s="380">
        <v>0</v>
      </c>
      <c r="N121" s="381">
        <v>10</v>
      </c>
      <c r="O121" s="382">
        <f t="shared" si="13"/>
        <v>3487000</v>
      </c>
      <c r="P121" s="382">
        <v>3470000</v>
      </c>
      <c r="Q121" s="383">
        <f t="shared" si="12"/>
        <v>9.4637223974763401E-2</v>
      </c>
      <c r="R121" s="376">
        <v>25</v>
      </c>
      <c r="S121" s="382">
        <f t="shared" si="16"/>
        <v>4337500</v>
      </c>
      <c r="T121" s="382">
        <v>4370000</v>
      </c>
      <c r="U121" s="384">
        <f t="shared" si="17"/>
        <v>0.25936599423631124</v>
      </c>
      <c r="V121" s="377" t="s">
        <v>613</v>
      </c>
      <c r="W121" s="377" t="str">
        <f t="shared" si="14"/>
        <v>11</v>
      </c>
      <c r="X121" s="377" t="str">
        <f t="shared" si="15"/>
        <v>827</v>
      </c>
      <c r="Y121" s="350">
        <v>1200</v>
      </c>
      <c r="Z121" s="385">
        <v>1100000</v>
      </c>
      <c r="AA121" s="386"/>
      <c r="AB121" s="674" t="s">
        <v>594</v>
      </c>
      <c r="AC121" s="501"/>
      <c r="AD121" s="509"/>
      <c r="AE121" s="502"/>
      <c r="AF121" s="509"/>
      <c r="AG121" s="504"/>
    </row>
    <row r="122" spans="1:33" x14ac:dyDescent="0.2">
      <c r="A122" s="202"/>
      <c r="B122" s="195" t="s">
        <v>708</v>
      </c>
      <c r="C122" s="119">
        <v>82712</v>
      </c>
      <c r="D122" s="125">
        <v>-1</v>
      </c>
      <c r="E122" s="177"/>
      <c r="F122" s="177"/>
      <c r="G122" s="177"/>
      <c r="H122" s="177"/>
      <c r="I122" s="177"/>
      <c r="J122" s="177"/>
      <c r="K122" s="224">
        <v>4570000</v>
      </c>
      <c r="L122" s="224">
        <v>5070000</v>
      </c>
      <c r="M122" s="225">
        <v>0.10940919037199125</v>
      </c>
      <c r="N122" s="60">
        <v>20</v>
      </c>
      <c r="O122" s="61">
        <f t="shared" si="13"/>
        <v>6084000</v>
      </c>
      <c r="P122" s="141">
        <v>6070000</v>
      </c>
      <c r="Q122" s="84">
        <f t="shared" si="12"/>
        <v>0.19723865877712032</v>
      </c>
      <c r="R122" s="119">
        <v>25</v>
      </c>
      <c r="S122" s="121">
        <f t="shared" si="16"/>
        <v>7587500</v>
      </c>
      <c r="T122" s="100">
        <v>7570000</v>
      </c>
      <c r="U122" s="137">
        <f t="shared" si="17"/>
        <v>0.24711696869851729</v>
      </c>
      <c r="W122" s="176">
        <v>11</v>
      </c>
      <c r="X122" s="176" t="str">
        <f t="shared" si="15"/>
        <v>827</v>
      </c>
      <c r="Y122" s="144">
        <v>1800</v>
      </c>
      <c r="Z122" s="143">
        <v>2750000</v>
      </c>
      <c r="AA122" s="283"/>
      <c r="AB122" s="675"/>
      <c r="AC122" s="503" t="s">
        <v>771</v>
      </c>
      <c r="AD122" s="509" t="s">
        <v>736</v>
      </c>
      <c r="AE122" s="502">
        <v>-100</v>
      </c>
      <c r="AF122" s="509" t="s">
        <v>774</v>
      </c>
    </row>
    <row r="123" spans="1:33" x14ac:dyDescent="0.2">
      <c r="A123" s="202"/>
      <c r="B123" s="195" t="s">
        <v>709</v>
      </c>
      <c r="C123" s="119">
        <v>82713</v>
      </c>
      <c r="D123" s="125">
        <v>-1</v>
      </c>
      <c r="E123" s="177"/>
      <c r="F123" s="177"/>
      <c r="G123" s="177"/>
      <c r="H123" s="177"/>
      <c r="I123" s="177"/>
      <c r="J123" s="177"/>
      <c r="K123" s="224">
        <v>6870000</v>
      </c>
      <c r="L123" s="224">
        <v>7570000</v>
      </c>
      <c r="M123" s="225">
        <v>0.10189228529839883</v>
      </c>
      <c r="N123" s="60">
        <v>30</v>
      </c>
      <c r="O123" s="61">
        <f t="shared" si="13"/>
        <v>9841000</v>
      </c>
      <c r="P123" s="141">
        <v>9870000</v>
      </c>
      <c r="Q123" s="84">
        <f t="shared" si="12"/>
        <v>0.3038309114927345</v>
      </c>
      <c r="R123" s="119">
        <v>25</v>
      </c>
      <c r="S123" s="121">
        <f t="shared" si="16"/>
        <v>12337500</v>
      </c>
      <c r="T123" s="100">
        <v>12370000</v>
      </c>
      <c r="U123" s="137">
        <f t="shared" si="17"/>
        <v>0.25329280648429586</v>
      </c>
      <c r="W123" s="176" t="str">
        <f t="shared" si="14"/>
        <v>13</v>
      </c>
      <c r="X123" s="176" t="str">
        <f t="shared" si="15"/>
        <v>827</v>
      </c>
      <c r="Y123" s="144">
        <v>4000</v>
      </c>
      <c r="Z123" s="143">
        <v>4250000</v>
      </c>
      <c r="AA123" s="283"/>
      <c r="AB123" s="675"/>
      <c r="AC123" s="503"/>
    </row>
    <row r="124" spans="1:33" x14ac:dyDescent="0.2">
      <c r="A124" s="202"/>
      <c r="B124" s="195" t="s">
        <v>710</v>
      </c>
      <c r="C124" s="119">
        <v>82741</v>
      </c>
      <c r="D124" s="125">
        <v>-1</v>
      </c>
      <c r="E124" s="177"/>
      <c r="F124" s="177"/>
      <c r="G124" s="177"/>
      <c r="H124" s="177"/>
      <c r="I124" s="177"/>
      <c r="J124" s="177"/>
      <c r="K124" s="224">
        <v>9870000</v>
      </c>
      <c r="L124" s="224">
        <v>11870000</v>
      </c>
      <c r="M124" s="225">
        <v>0.20263424518743667</v>
      </c>
      <c r="N124" s="60">
        <v>40</v>
      </c>
      <c r="O124" s="61">
        <f t="shared" si="13"/>
        <v>16618000</v>
      </c>
      <c r="P124" s="141">
        <v>16670000</v>
      </c>
      <c r="Q124" s="84">
        <f t="shared" si="12"/>
        <v>0.40438079191238419</v>
      </c>
      <c r="R124" s="119">
        <v>25</v>
      </c>
      <c r="S124" s="121">
        <f t="shared" si="16"/>
        <v>20837500</v>
      </c>
      <c r="T124" s="100">
        <v>20870000</v>
      </c>
      <c r="U124" s="137">
        <f t="shared" si="17"/>
        <v>0.25194961007798439</v>
      </c>
      <c r="W124" s="176" t="str">
        <f t="shared" si="14"/>
        <v>41</v>
      </c>
      <c r="X124" s="176" t="str">
        <f t="shared" si="15"/>
        <v>827</v>
      </c>
      <c r="Y124" s="144">
        <v>6000</v>
      </c>
      <c r="Z124" s="143">
        <v>6300000</v>
      </c>
      <c r="AA124" s="283"/>
      <c r="AB124" s="675"/>
      <c r="AC124" s="503"/>
    </row>
    <row r="125" spans="1:33" ht="18.75" thickBot="1" x14ac:dyDescent="0.25">
      <c r="A125" s="202"/>
      <c r="B125" s="209" t="s">
        <v>711</v>
      </c>
      <c r="C125" s="181">
        <v>82744</v>
      </c>
      <c r="D125" s="196">
        <v>-1</v>
      </c>
      <c r="E125" s="183"/>
      <c r="F125" s="183"/>
      <c r="G125" s="183"/>
      <c r="H125" s="183"/>
      <c r="I125" s="183"/>
      <c r="J125" s="183"/>
      <c r="K125" s="230">
        <v>20700000</v>
      </c>
      <c r="L125" s="230">
        <v>24870000</v>
      </c>
      <c r="M125" s="231">
        <v>0.20144927536231885</v>
      </c>
      <c r="N125" s="184">
        <v>25</v>
      </c>
      <c r="O125" s="185">
        <f t="shared" si="13"/>
        <v>31087500</v>
      </c>
      <c r="P125" s="186">
        <v>30870000</v>
      </c>
      <c r="Q125" s="187">
        <f t="shared" si="12"/>
        <v>0.24125452352231605</v>
      </c>
      <c r="R125" s="181">
        <v>25</v>
      </c>
      <c r="S125" s="188">
        <f t="shared" si="16"/>
        <v>38587500</v>
      </c>
      <c r="T125" s="189">
        <v>38570000</v>
      </c>
      <c r="U125" s="190">
        <f t="shared" si="17"/>
        <v>0.24943310657596371</v>
      </c>
      <c r="V125" s="191"/>
      <c r="W125" s="191" t="str">
        <f t="shared" si="14"/>
        <v>44</v>
      </c>
      <c r="X125" s="191" t="str">
        <f t="shared" si="15"/>
        <v>827</v>
      </c>
      <c r="Y125" s="347">
        <v>8000</v>
      </c>
      <c r="Z125" s="201">
        <v>8800000</v>
      </c>
      <c r="AA125" s="284"/>
      <c r="AB125" s="676"/>
      <c r="AC125" s="503"/>
    </row>
    <row r="126" spans="1:33" s="375" customFormat="1" x14ac:dyDescent="0.2">
      <c r="A126" s="361"/>
      <c r="B126" s="405" t="s">
        <v>201</v>
      </c>
      <c r="C126" s="406">
        <v>83911</v>
      </c>
      <c r="D126" s="407">
        <v>-1</v>
      </c>
      <c r="E126" s="408"/>
      <c r="F126" s="408"/>
      <c r="G126" s="408"/>
      <c r="H126" s="408"/>
      <c r="I126" s="408"/>
      <c r="J126" s="408"/>
      <c r="K126" s="409">
        <v>3170000</v>
      </c>
      <c r="L126" s="409">
        <v>3170000</v>
      </c>
      <c r="M126" s="410">
        <v>0</v>
      </c>
      <c r="N126" s="405">
        <v>10</v>
      </c>
      <c r="O126" s="411">
        <f t="shared" si="13"/>
        <v>3487000</v>
      </c>
      <c r="P126" s="411">
        <v>3470000</v>
      </c>
      <c r="Q126" s="412">
        <f t="shared" si="12"/>
        <v>9.4637223974763401E-2</v>
      </c>
      <c r="R126" s="406">
        <v>25</v>
      </c>
      <c r="S126" s="411">
        <f t="shared" si="16"/>
        <v>4337500</v>
      </c>
      <c r="T126" s="411">
        <v>4370000</v>
      </c>
      <c r="U126" s="413">
        <f t="shared" si="17"/>
        <v>0.25936599423631124</v>
      </c>
      <c r="V126" s="375" t="s">
        <v>613</v>
      </c>
      <c r="W126" s="375" t="str">
        <f t="shared" si="14"/>
        <v>11</v>
      </c>
      <c r="X126" s="375" t="str">
        <f t="shared" si="15"/>
        <v>839</v>
      </c>
      <c r="Y126" s="414">
        <v>1200</v>
      </c>
      <c r="Z126" s="415" t="s">
        <v>613</v>
      </c>
      <c r="AA126" s="374"/>
      <c r="AB126" s="430"/>
      <c r="AC126" s="501"/>
      <c r="AD126" s="509"/>
      <c r="AE126" s="502"/>
      <c r="AF126" s="509"/>
      <c r="AG126" s="504"/>
    </row>
    <row r="127" spans="1:33" s="375" customFormat="1" x14ac:dyDescent="0.2">
      <c r="A127" s="361"/>
      <c r="B127" s="368" t="s">
        <v>202</v>
      </c>
      <c r="C127" s="363">
        <v>83912</v>
      </c>
      <c r="D127" s="364">
        <v>-1</v>
      </c>
      <c r="E127" s="408"/>
      <c r="F127" s="408"/>
      <c r="G127" s="408"/>
      <c r="H127" s="408"/>
      <c r="I127" s="408"/>
      <c r="J127" s="408"/>
      <c r="K127" s="366">
        <v>4570000</v>
      </c>
      <c r="L127" s="366">
        <v>5070000</v>
      </c>
      <c r="M127" s="367">
        <v>0.10940919037199125</v>
      </c>
      <c r="N127" s="368">
        <v>20</v>
      </c>
      <c r="O127" s="360">
        <f t="shared" si="13"/>
        <v>6084000</v>
      </c>
      <c r="P127" s="360">
        <v>6070000</v>
      </c>
      <c r="Q127" s="369">
        <f t="shared" si="12"/>
        <v>0.19723865877712032</v>
      </c>
      <c r="R127" s="363">
        <v>25</v>
      </c>
      <c r="S127" s="360">
        <f t="shared" si="16"/>
        <v>7587500</v>
      </c>
      <c r="T127" s="360">
        <v>7570000</v>
      </c>
      <c r="U127" s="370">
        <f t="shared" si="17"/>
        <v>0.24711696869851729</v>
      </c>
      <c r="V127" s="375" t="s">
        <v>613</v>
      </c>
      <c r="W127" s="375" t="str">
        <f t="shared" si="14"/>
        <v>12</v>
      </c>
      <c r="X127" s="375" t="str">
        <f t="shared" si="15"/>
        <v>839</v>
      </c>
      <c r="Y127" s="372">
        <v>2700</v>
      </c>
      <c r="Z127" s="373" t="s">
        <v>613</v>
      </c>
      <c r="AA127" s="374"/>
      <c r="AB127" s="418"/>
      <c r="AC127" s="501"/>
      <c r="AD127" s="509"/>
      <c r="AE127" s="502"/>
      <c r="AF127" s="509"/>
      <c r="AG127" s="504"/>
    </row>
    <row r="128" spans="1:33" s="375" customFormat="1" x14ac:dyDescent="0.2">
      <c r="A128" s="361"/>
      <c r="B128" s="368" t="s">
        <v>203</v>
      </c>
      <c r="C128" s="363">
        <v>83913</v>
      </c>
      <c r="D128" s="364">
        <v>-1</v>
      </c>
      <c r="E128" s="408"/>
      <c r="F128" s="408"/>
      <c r="G128" s="408"/>
      <c r="H128" s="408"/>
      <c r="I128" s="408"/>
      <c r="J128" s="408"/>
      <c r="K128" s="366">
        <v>6870000</v>
      </c>
      <c r="L128" s="366">
        <v>7570000</v>
      </c>
      <c r="M128" s="367">
        <v>0.10189228529839883</v>
      </c>
      <c r="N128" s="368">
        <v>30</v>
      </c>
      <c r="O128" s="360">
        <f t="shared" si="13"/>
        <v>9841000</v>
      </c>
      <c r="P128" s="360">
        <v>9870000</v>
      </c>
      <c r="Q128" s="369">
        <f t="shared" si="12"/>
        <v>0.3038309114927345</v>
      </c>
      <c r="R128" s="363">
        <v>25</v>
      </c>
      <c r="S128" s="360">
        <f t="shared" si="16"/>
        <v>12337500</v>
      </c>
      <c r="T128" s="360">
        <v>12370000</v>
      </c>
      <c r="U128" s="370">
        <f t="shared" si="17"/>
        <v>0.25329280648429586</v>
      </c>
      <c r="V128" s="375" t="s">
        <v>613</v>
      </c>
      <c r="W128" s="375" t="str">
        <f t="shared" si="14"/>
        <v>13</v>
      </c>
      <c r="X128" s="375" t="str">
        <f t="shared" si="15"/>
        <v>839</v>
      </c>
      <c r="Y128" s="372">
        <v>5000</v>
      </c>
      <c r="Z128" s="373" t="s">
        <v>613</v>
      </c>
      <c r="AA128" s="374"/>
      <c r="AB128" s="418"/>
      <c r="AC128" s="501"/>
      <c r="AD128" s="509"/>
      <c r="AE128" s="502"/>
      <c r="AF128" s="509"/>
      <c r="AG128" s="504"/>
    </row>
    <row r="129" spans="1:33" s="375" customFormat="1" x14ac:dyDescent="0.2">
      <c r="A129" s="361"/>
      <c r="B129" s="368" t="s">
        <v>204</v>
      </c>
      <c r="C129" s="363">
        <v>83941</v>
      </c>
      <c r="D129" s="364">
        <v>-1</v>
      </c>
      <c r="E129" s="408"/>
      <c r="F129" s="408"/>
      <c r="G129" s="408"/>
      <c r="H129" s="408"/>
      <c r="I129" s="408"/>
      <c r="J129" s="408"/>
      <c r="K129" s="366">
        <v>9870000</v>
      </c>
      <c r="L129" s="366">
        <v>11870000</v>
      </c>
      <c r="M129" s="367">
        <v>0.20263424518743667</v>
      </c>
      <c r="N129" s="368">
        <v>40</v>
      </c>
      <c r="O129" s="360">
        <f t="shared" si="13"/>
        <v>16618000</v>
      </c>
      <c r="P129" s="360">
        <v>16670000</v>
      </c>
      <c r="Q129" s="369">
        <f t="shared" si="12"/>
        <v>0.40438079191238419</v>
      </c>
      <c r="R129" s="363">
        <v>25</v>
      </c>
      <c r="S129" s="360">
        <f t="shared" si="16"/>
        <v>20837500</v>
      </c>
      <c r="T129" s="360">
        <v>20870000</v>
      </c>
      <c r="U129" s="370">
        <f t="shared" si="17"/>
        <v>0.25194961007798439</v>
      </c>
      <c r="V129" s="375" t="s">
        <v>613</v>
      </c>
      <c r="W129" s="375" t="str">
        <f t="shared" si="14"/>
        <v>41</v>
      </c>
      <c r="X129" s="375" t="str">
        <f t="shared" si="15"/>
        <v>839</v>
      </c>
      <c r="Y129" s="372">
        <v>9000</v>
      </c>
      <c r="Z129" s="373" t="s">
        <v>613</v>
      </c>
      <c r="AA129" s="374"/>
      <c r="AB129" s="418"/>
      <c r="AC129" s="501"/>
      <c r="AD129" s="509"/>
      <c r="AE129" s="502"/>
      <c r="AF129" s="509"/>
      <c r="AG129" s="504"/>
    </row>
    <row r="130" spans="1:33" s="375" customFormat="1" x14ac:dyDescent="0.2">
      <c r="A130" s="361"/>
      <c r="B130" s="368" t="s">
        <v>205</v>
      </c>
      <c r="C130" s="363">
        <v>83944</v>
      </c>
      <c r="D130" s="364">
        <v>-1</v>
      </c>
      <c r="E130" s="408"/>
      <c r="F130" s="408"/>
      <c r="G130" s="408"/>
      <c r="H130" s="408"/>
      <c r="I130" s="408"/>
      <c r="J130" s="408"/>
      <c r="K130" s="366">
        <v>20700000</v>
      </c>
      <c r="L130" s="366">
        <v>24870000</v>
      </c>
      <c r="M130" s="367">
        <v>0.20144927536231885</v>
      </c>
      <c r="N130" s="368">
        <v>25</v>
      </c>
      <c r="O130" s="360">
        <f t="shared" si="13"/>
        <v>31087500</v>
      </c>
      <c r="P130" s="360">
        <v>30870000</v>
      </c>
      <c r="Q130" s="369">
        <f t="shared" si="12"/>
        <v>0.24125452352231605</v>
      </c>
      <c r="R130" s="363">
        <v>25</v>
      </c>
      <c r="S130" s="360">
        <f t="shared" si="16"/>
        <v>38587500</v>
      </c>
      <c r="T130" s="360">
        <v>38570000</v>
      </c>
      <c r="U130" s="370">
        <f t="shared" si="17"/>
        <v>0.24943310657596371</v>
      </c>
      <c r="V130" s="375" t="s">
        <v>613</v>
      </c>
      <c r="W130" s="375" t="str">
        <f t="shared" si="14"/>
        <v>44</v>
      </c>
      <c r="X130" s="375" t="str">
        <f t="shared" si="15"/>
        <v>839</v>
      </c>
      <c r="Y130" s="372">
        <v>12000</v>
      </c>
      <c r="Z130" s="373" t="s">
        <v>613</v>
      </c>
      <c r="AA130" s="374"/>
      <c r="AB130" s="418"/>
      <c r="AC130" s="501"/>
      <c r="AD130" s="509"/>
      <c r="AE130" s="502"/>
      <c r="AF130" s="509"/>
      <c r="AG130" s="504"/>
    </row>
    <row r="131" spans="1:33" s="375" customFormat="1" x14ac:dyDescent="0.2">
      <c r="A131" s="361"/>
      <c r="B131" s="363" t="s">
        <v>502</v>
      </c>
      <c r="C131" s="363">
        <v>22311</v>
      </c>
      <c r="E131" s="408"/>
      <c r="F131" s="408"/>
      <c r="G131" s="408"/>
      <c r="H131" s="408"/>
      <c r="I131" s="408"/>
      <c r="J131" s="408"/>
      <c r="K131" s="366"/>
      <c r="L131" s="366">
        <v>3870000</v>
      </c>
      <c r="M131" s="367" t="s">
        <v>266</v>
      </c>
      <c r="N131" s="368">
        <v>10</v>
      </c>
      <c r="O131" s="360">
        <f t="shared" si="13"/>
        <v>4257000</v>
      </c>
      <c r="P131" s="360">
        <v>4270000</v>
      </c>
      <c r="Q131" s="369">
        <f t="shared" si="12"/>
        <v>0.10335917312661498</v>
      </c>
      <c r="R131" s="363">
        <v>25</v>
      </c>
      <c r="S131" s="360">
        <f t="shared" si="16"/>
        <v>5337500</v>
      </c>
      <c r="T131" s="360">
        <v>5370000</v>
      </c>
      <c r="U131" s="370">
        <f t="shared" si="17"/>
        <v>0.2576112412177986</v>
      </c>
      <c r="V131" s="375" t="s">
        <v>613</v>
      </c>
      <c r="W131" s="375" t="str">
        <f t="shared" si="14"/>
        <v>11</v>
      </c>
      <c r="X131" s="375" t="str">
        <f t="shared" si="15"/>
        <v>223</v>
      </c>
      <c r="Y131" s="372" t="s">
        <v>613</v>
      </c>
      <c r="Z131" s="373"/>
      <c r="AA131" s="374"/>
      <c r="AB131" s="688" t="s">
        <v>597</v>
      </c>
      <c r="AC131" s="501"/>
      <c r="AD131" s="509"/>
      <c r="AE131" s="502"/>
      <c r="AF131" s="509"/>
      <c r="AG131" s="504"/>
    </row>
    <row r="132" spans="1:33" s="375" customFormat="1" x14ac:dyDescent="0.2">
      <c r="A132" s="361"/>
      <c r="B132" s="363" t="s">
        <v>503</v>
      </c>
      <c r="C132" s="363">
        <v>22312</v>
      </c>
      <c r="E132" s="408"/>
      <c r="F132" s="408"/>
      <c r="G132" s="408"/>
      <c r="H132" s="408"/>
      <c r="I132" s="408"/>
      <c r="J132" s="408"/>
      <c r="K132" s="366"/>
      <c r="L132" s="366">
        <v>6470000</v>
      </c>
      <c r="M132" s="367" t="s">
        <v>266</v>
      </c>
      <c r="N132" s="368">
        <v>20</v>
      </c>
      <c r="O132" s="360">
        <f t="shared" si="13"/>
        <v>7764000</v>
      </c>
      <c r="P132" s="360">
        <v>7770000</v>
      </c>
      <c r="Q132" s="369">
        <f t="shared" si="12"/>
        <v>0.20092735703245751</v>
      </c>
      <c r="R132" s="363">
        <v>25</v>
      </c>
      <c r="S132" s="360">
        <f t="shared" si="16"/>
        <v>9712500</v>
      </c>
      <c r="T132" s="360">
        <v>9770000</v>
      </c>
      <c r="U132" s="370">
        <f t="shared" si="17"/>
        <v>0.2574002574002574</v>
      </c>
      <c r="V132" s="375" t="s">
        <v>613</v>
      </c>
      <c r="W132" s="375" t="str">
        <f t="shared" si="14"/>
        <v>12</v>
      </c>
      <c r="X132" s="375" t="str">
        <f t="shared" si="15"/>
        <v>223</v>
      </c>
      <c r="Y132" s="372" t="s">
        <v>613</v>
      </c>
      <c r="Z132" s="373"/>
      <c r="AA132" s="374"/>
      <c r="AB132" s="689"/>
      <c r="AC132" s="501"/>
      <c r="AD132" s="509"/>
      <c r="AE132" s="502"/>
      <c r="AF132" s="509"/>
      <c r="AG132" s="504"/>
    </row>
    <row r="133" spans="1:33" s="375" customFormat="1" x14ac:dyDescent="0.2">
      <c r="A133" s="361"/>
      <c r="B133" s="363" t="s">
        <v>504</v>
      </c>
      <c r="C133" s="363">
        <v>22313</v>
      </c>
      <c r="E133" s="408"/>
      <c r="F133" s="408"/>
      <c r="G133" s="408"/>
      <c r="H133" s="408"/>
      <c r="I133" s="408"/>
      <c r="J133" s="408"/>
      <c r="K133" s="366"/>
      <c r="L133" s="366">
        <v>8970000</v>
      </c>
      <c r="M133" s="367" t="s">
        <v>266</v>
      </c>
      <c r="N133" s="368">
        <v>30</v>
      </c>
      <c r="O133" s="360">
        <f t="shared" si="13"/>
        <v>11661000</v>
      </c>
      <c r="P133" s="360">
        <v>11700000</v>
      </c>
      <c r="Q133" s="369">
        <f t="shared" si="12"/>
        <v>0.30434782608695654</v>
      </c>
      <c r="R133" s="363">
        <v>25</v>
      </c>
      <c r="S133" s="360">
        <f t="shared" si="16"/>
        <v>14625000</v>
      </c>
      <c r="T133" s="360">
        <v>14670000</v>
      </c>
      <c r="U133" s="370">
        <f t="shared" si="17"/>
        <v>0.25384615384615383</v>
      </c>
      <c r="V133" s="375" t="s">
        <v>613</v>
      </c>
      <c r="W133" s="375" t="str">
        <f t="shared" si="14"/>
        <v>13</v>
      </c>
      <c r="X133" s="375" t="str">
        <f t="shared" si="15"/>
        <v>223</v>
      </c>
      <c r="Y133" s="372" t="s">
        <v>613</v>
      </c>
      <c r="Z133" s="373"/>
      <c r="AA133" s="374"/>
      <c r="AB133" s="689"/>
      <c r="AC133" s="501"/>
      <c r="AD133" s="509"/>
      <c r="AE133" s="502"/>
      <c r="AF133" s="509"/>
      <c r="AG133" s="504"/>
    </row>
    <row r="134" spans="1:33" s="375" customFormat="1" x14ac:dyDescent="0.2">
      <c r="A134" s="361"/>
      <c r="B134" s="363" t="s">
        <v>505</v>
      </c>
      <c r="C134" s="363">
        <v>22315</v>
      </c>
      <c r="E134" s="408"/>
      <c r="F134" s="408"/>
      <c r="G134" s="408"/>
      <c r="H134" s="408"/>
      <c r="I134" s="408"/>
      <c r="J134" s="408"/>
      <c r="K134" s="366"/>
      <c r="L134" s="366">
        <v>14570000</v>
      </c>
      <c r="M134" s="367" t="s">
        <v>266</v>
      </c>
      <c r="N134" s="368">
        <v>40</v>
      </c>
      <c r="O134" s="360">
        <f t="shared" si="13"/>
        <v>20398000</v>
      </c>
      <c r="P134" s="360">
        <v>20370000</v>
      </c>
      <c r="Q134" s="369">
        <f t="shared" si="12"/>
        <v>0.39807824296499655</v>
      </c>
      <c r="R134" s="363">
        <v>25</v>
      </c>
      <c r="S134" s="360">
        <f t="shared" si="16"/>
        <v>25462500</v>
      </c>
      <c r="T134" s="360">
        <v>25470000</v>
      </c>
      <c r="U134" s="370">
        <f t="shared" si="17"/>
        <v>0.25036818851251841</v>
      </c>
      <c r="V134" s="375" t="s">
        <v>613</v>
      </c>
      <c r="W134" s="375" t="str">
        <f t="shared" si="14"/>
        <v>15</v>
      </c>
      <c r="X134" s="375" t="str">
        <f t="shared" si="15"/>
        <v>223</v>
      </c>
      <c r="Y134" s="372" t="s">
        <v>613</v>
      </c>
      <c r="Z134" s="373"/>
      <c r="AA134" s="374"/>
      <c r="AB134" s="689"/>
      <c r="AC134" s="501"/>
      <c r="AD134" s="509"/>
      <c r="AE134" s="502"/>
      <c r="AF134" s="509"/>
      <c r="AG134" s="504"/>
    </row>
    <row r="135" spans="1:33" s="375" customFormat="1" x14ac:dyDescent="0.2">
      <c r="A135" s="361"/>
      <c r="B135" s="431" t="s">
        <v>506</v>
      </c>
      <c r="C135" s="431">
        <v>22321</v>
      </c>
      <c r="E135" s="408"/>
      <c r="F135" s="408"/>
      <c r="G135" s="408"/>
      <c r="H135" s="408"/>
      <c r="I135" s="408"/>
      <c r="J135" s="408"/>
      <c r="K135" s="366"/>
      <c r="L135" s="366">
        <v>5370000</v>
      </c>
      <c r="M135" s="367" t="s">
        <v>266</v>
      </c>
      <c r="N135" s="368">
        <v>10</v>
      </c>
      <c r="O135" s="360">
        <f t="shared" si="13"/>
        <v>5907000</v>
      </c>
      <c r="P135" s="360">
        <v>5970000</v>
      </c>
      <c r="Q135" s="369">
        <f t="shared" si="12"/>
        <v>0.11173184357541899</v>
      </c>
      <c r="R135" s="363">
        <v>25</v>
      </c>
      <c r="S135" s="360">
        <f t="shared" si="16"/>
        <v>7462500</v>
      </c>
      <c r="T135" s="360">
        <v>8070000</v>
      </c>
      <c r="U135" s="370">
        <f t="shared" si="17"/>
        <v>0.35175879396984927</v>
      </c>
      <c r="V135" s="375" t="s">
        <v>613</v>
      </c>
      <c r="W135" s="375" t="str">
        <f t="shared" si="14"/>
        <v>21</v>
      </c>
      <c r="X135" s="375" t="str">
        <f t="shared" si="15"/>
        <v>223</v>
      </c>
      <c r="Y135" s="372" t="s">
        <v>613</v>
      </c>
      <c r="Z135" s="373"/>
      <c r="AA135" s="374"/>
      <c r="AB135" s="689"/>
      <c r="AC135" s="501"/>
      <c r="AD135" s="509"/>
      <c r="AE135" s="502"/>
      <c r="AF135" s="509"/>
      <c r="AG135" s="504"/>
    </row>
    <row r="136" spans="1:33" s="375" customFormat="1" x14ac:dyDescent="0.2">
      <c r="A136" s="361"/>
      <c r="B136" s="431" t="s">
        <v>507</v>
      </c>
      <c r="C136" s="431">
        <v>22322</v>
      </c>
      <c r="E136" s="408"/>
      <c r="F136" s="408"/>
      <c r="G136" s="408"/>
      <c r="H136" s="408"/>
      <c r="I136" s="408"/>
      <c r="J136" s="408"/>
      <c r="K136" s="366"/>
      <c r="L136" s="366">
        <v>8070000</v>
      </c>
      <c r="M136" s="367" t="s">
        <v>266</v>
      </c>
      <c r="N136" s="368">
        <v>20</v>
      </c>
      <c r="O136" s="360">
        <f t="shared" si="13"/>
        <v>9684000</v>
      </c>
      <c r="P136" s="360">
        <v>9700000</v>
      </c>
      <c r="Q136" s="369">
        <f t="shared" si="12"/>
        <v>0.20198265179677818</v>
      </c>
      <c r="R136" s="363">
        <v>25</v>
      </c>
      <c r="S136" s="360">
        <f t="shared" si="16"/>
        <v>12125000</v>
      </c>
      <c r="T136" s="360">
        <v>13070000</v>
      </c>
      <c r="U136" s="370">
        <f t="shared" si="17"/>
        <v>0.34742268041237112</v>
      </c>
      <c r="V136" s="375" t="s">
        <v>613</v>
      </c>
      <c r="W136" s="375" t="str">
        <f t="shared" si="14"/>
        <v>22</v>
      </c>
      <c r="X136" s="375" t="str">
        <f t="shared" si="15"/>
        <v>223</v>
      </c>
      <c r="Y136" s="372" t="s">
        <v>613</v>
      </c>
      <c r="Z136" s="373"/>
      <c r="AA136" s="374"/>
      <c r="AB136" s="689"/>
      <c r="AC136" s="501"/>
      <c r="AD136" s="509"/>
      <c r="AE136" s="502"/>
      <c r="AF136" s="509"/>
      <c r="AG136" s="504"/>
    </row>
    <row r="137" spans="1:33" s="375" customFormat="1" x14ac:dyDescent="0.2">
      <c r="A137" s="361"/>
      <c r="B137" s="431" t="s">
        <v>508</v>
      </c>
      <c r="C137" s="431">
        <v>22323</v>
      </c>
      <c r="E137" s="408"/>
      <c r="F137" s="408"/>
      <c r="G137" s="408"/>
      <c r="H137" s="408"/>
      <c r="I137" s="408"/>
      <c r="J137" s="408"/>
      <c r="K137" s="366"/>
      <c r="L137" s="366">
        <v>10170000</v>
      </c>
      <c r="M137" s="367" t="s">
        <v>266</v>
      </c>
      <c r="N137" s="368">
        <v>30</v>
      </c>
      <c r="O137" s="360">
        <f t="shared" si="13"/>
        <v>13221000</v>
      </c>
      <c r="P137" s="360">
        <v>13270000</v>
      </c>
      <c r="Q137" s="369">
        <f t="shared" si="12"/>
        <v>0.30481809242871188</v>
      </c>
      <c r="R137" s="363">
        <v>25</v>
      </c>
      <c r="S137" s="360">
        <f t="shared" si="16"/>
        <v>16587500</v>
      </c>
      <c r="T137" s="360">
        <v>17970000</v>
      </c>
      <c r="U137" s="370">
        <f t="shared" si="17"/>
        <v>0.35418236623963828</v>
      </c>
      <c r="V137" s="375" t="s">
        <v>613</v>
      </c>
      <c r="W137" s="375" t="str">
        <f t="shared" si="14"/>
        <v>23</v>
      </c>
      <c r="X137" s="375" t="str">
        <f t="shared" si="15"/>
        <v>223</v>
      </c>
      <c r="Y137" s="372" t="s">
        <v>613</v>
      </c>
      <c r="Z137" s="373"/>
      <c r="AA137" s="374"/>
      <c r="AB137" s="689"/>
      <c r="AC137" s="501"/>
      <c r="AD137" s="509"/>
      <c r="AE137" s="502"/>
      <c r="AF137" s="509"/>
      <c r="AG137" s="504"/>
    </row>
    <row r="138" spans="1:33" s="375" customFormat="1" x14ac:dyDescent="0.2">
      <c r="A138" s="361"/>
      <c r="B138" s="431" t="s">
        <v>509</v>
      </c>
      <c r="C138" s="431">
        <v>22325</v>
      </c>
      <c r="E138" s="408"/>
      <c r="F138" s="408"/>
      <c r="G138" s="408"/>
      <c r="H138" s="408"/>
      <c r="I138" s="408"/>
      <c r="J138" s="408"/>
      <c r="K138" s="366"/>
      <c r="L138" s="366">
        <v>15070000</v>
      </c>
      <c r="M138" s="367" t="s">
        <v>266</v>
      </c>
      <c r="N138" s="368">
        <v>40</v>
      </c>
      <c r="O138" s="360">
        <f t="shared" si="13"/>
        <v>21098000</v>
      </c>
      <c r="P138" s="360">
        <v>21070000</v>
      </c>
      <c r="Q138" s="369">
        <f t="shared" si="12"/>
        <v>0.39814200398142002</v>
      </c>
      <c r="R138" s="363">
        <v>25</v>
      </c>
      <c r="S138" s="360">
        <f t="shared" si="16"/>
        <v>26337500</v>
      </c>
      <c r="T138" s="360">
        <v>28470000</v>
      </c>
      <c r="U138" s="370">
        <f t="shared" si="17"/>
        <v>0.35121025154247748</v>
      </c>
      <c r="V138" s="375" t="s">
        <v>613</v>
      </c>
      <c r="W138" s="375" t="str">
        <f t="shared" si="14"/>
        <v>25</v>
      </c>
      <c r="X138" s="375" t="str">
        <f t="shared" si="15"/>
        <v>223</v>
      </c>
      <c r="Y138" s="372" t="s">
        <v>613</v>
      </c>
      <c r="Z138" s="373"/>
      <c r="AA138" s="374"/>
      <c r="AB138" s="689"/>
      <c r="AC138" s="501"/>
      <c r="AD138" s="509"/>
      <c r="AE138" s="502"/>
      <c r="AF138" s="509"/>
      <c r="AG138" s="504"/>
    </row>
    <row r="139" spans="1:33" s="375" customFormat="1" x14ac:dyDescent="0.2">
      <c r="A139" s="361"/>
      <c r="B139" s="431" t="s">
        <v>510</v>
      </c>
      <c r="C139" s="431">
        <v>22331</v>
      </c>
      <c r="E139" s="408"/>
      <c r="F139" s="408"/>
      <c r="G139" s="408"/>
      <c r="H139" s="408"/>
      <c r="I139" s="408"/>
      <c r="J139" s="408"/>
      <c r="K139" s="366"/>
      <c r="L139" s="366">
        <v>5870000</v>
      </c>
      <c r="M139" s="367" t="s">
        <v>266</v>
      </c>
      <c r="N139" s="368">
        <v>10</v>
      </c>
      <c r="O139" s="360">
        <f t="shared" si="13"/>
        <v>6457000</v>
      </c>
      <c r="P139" s="360">
        <v>6470000</v>
      </c>
      <c r="Q139" s="369">
        <f t="shared" si="12"/>
        <v>0.10221465076660988</v>
      </c>
      <c r="R139" s="363">
        <v>25</v>
      </c>
      <c r="S139" s="360">
        <f t="shared" si="16"/>
        <v>8087500</v>
      </c>
      <c r="T139" s="360">
        <v>8770000</v>
      </c>
      <c r="U139" s="370">
        <f t="shared" si="17"/>
        <v>0.3554868624420402</v>
      </c>
      <c r="V139" s="375" t="s">
        <v>613</v>
      </c>
      <c r="W139" s="375" t="str">
        <f t="shared" si="14"/>
        <v>31</v>
      </c>
      <c r="X139" s="375" t="str">
        <f t="shared" si="15"/>
        <v>223</v>
      </c>
      <c r="Y139" s="372">
        <v>1200</v>
      </c>
      <c r="Z139" s="373"/>
      <c r="AA139" s="374"/>
      <c r="AB139" s="689"/>
      <c r="AC139" s="501"/>
      <c r="AD139" s="509"/>
      <c r="AE139" s="502"/>
      <c r="AF139" s="509"/>
      <c r="AG139" s="504"/>
    </row>
    <row r="140" spans="1:33" s="375" customFormat="1" x14ac:dyDescent="0.2">
      <c r="A140" s="361"/>
      <c r="B140" s="431" t="s">
        <v>511</v>
      </c>
      <c r="C140" s="431">
        <v>22332</v>
      </c>
      <c r="E140" s="408"/>
      <c r="F140" s="408"/>
      <c r="G140" s="408"/>
      <c r="H140" s="408"/>
      <c r="I140" s="408"/>
      <c r="J140" s="408"/>
      <c r="K140" s="366"/>
      <c r="L140" s="366">
        <v>8270000</v>
      </c>
      <c r="M140" s="367" t="s">
        <v>266</v>
      </c>
      <c r="N140" s="368">
        <v>20</v>
      </c>
      <c r="O140" s="360">
        <f t="shared" si="13"/>
        <v>9924000</v>
      </c>
      <c r="P140" s="360">
        <v>9970000</v>
      </c>
      <c r="Q140" s="369">
        <f t="shared" si="12"/>
        <v>0.20556227327690446</v>
      </c>
      <c r="R140" s="363">
        <v>25</v>
      </c>
      <c r="S140" s="360">
        <f t="shared" si="16"/>
        <v>12462500</v>
      </c>
      <c r="T140" s="360">
        <v>12570000</v>
      </c>
      <c r="U140" s="370">
        <f t="shared" si="17"/>
        <v>0.26078234704112335</v>
      </c>
      <c r="V140" s="375" t="s">
        <v>613</v>
      </c>
      <c r="W140" s="375" t="str">
        <f t="shared" si="14"/>
        <v>32</v>
      </c>
      <c r="X140" s="375" t="str">
        <f t="shared" si="15"/>
        <v>223</v>
      </c>
      <c r="Y140" s="372">
        <v>2700</v>
      </c>
      <c r="Z140" s="373"/>
      <c r="AA140" s="374"/>
      <c r="AB140" s="689"/>
      <c r="AC140" s="501"/>
      <c r="AD140" s="509"/>
      <c r="AE140" s="502"/>
      <c r="AF140" s="509"/>
      <c r="AG140" s="504"/>
    </row>
    <row r="141" spans="1:33" s="375" customFormat="1" x14ac:dyDescent="0.2">
      <c r="A141" s="361"/>
      <c r="B141" s="431" t="s">
        <v>512</v>
      </c>
      <c r="C141" s="431">
        <v>22333</v>
      </c>
      <c r="E141" s="408"/>
      <c r="F141" s="408"/>
      <c r="G141" s="408"/>
      <c r="H141" s="408"/>
      <c r="I141" s="408"/>
      <c r="J141" s="408"/>
      <c r="K141" s="366"/>
      <c r="L141" s="366">
        <v>10470000</v>
      </c>
      <c r="M141" s="367" t="s">
        <v>266</v>
      </c>
      <c r="N141" s="368">
        <v>30</v>
      </c>
      <c r="O141" s="360">
        <f t="shared" si="13"/>
        <v>13611000</v>
      </c>
      <c r="P141" s="360">
        <v>13670000</v>
      </c>
      <c r="Q141" s="369">
        <f t="shared" si="12"/>
        <v>0.30563514804202485</v>
      </c>
      <c r="R141" s="363">
        <v>25</v>
      </c>
      <c r="S141" s="360">
        <f t="shared" si="16"/>
        <v>17087500</v>
      </c>
      <c r="T141" s="360">
        <v>17170000</v>
      </c>
      <c r="U141" s="370">
        <f t="shared" si="17"/>
        <v>0.25603511338697876</v>
      </c>
      <c r="V141" s="375" t="s">
        <v>613</v>
      </c>
      <c r="W141" s="375" t="str">
        <f t="shared" si="14"/>
        <v>33</v>
      </c>
      <c r="X141" s="375" t="str">
        <f t="shared" si="15"/>
        <v>223</v>
      </c>
      <c r="Y141" s="372">
        <v>5000</v>
      </c>
      <c r="Z141" s="373"/>
      <c r="AA141" s="374"/>
      <c r="AB141" s="689"/>
      <c r="AC141" s="501"/>
      <c r="AD141" s="509"/>
      <c r="AE141" s="502"/>
      <c r="AF141" s="509"/>
      <c r="AG141" s="504"/>
    </row>
    <row r="142" spans="1:33" s="375" customFormat="1" x14ac:dyDescent="0.2">
      <c r="A142" s="361"/>
      <c r="B142" s="431" t="s">
        <v>513</v>
      </c>
      <c r="C142" s="431">
        <v>22335</v>
      </c>
      <c r="E142" s="408"/>
      <c r="F142" s="408"/>
      <c r="G142" s="408"/>
      <c r="H142" s="408"/>
      <c r="I142" s="408"/>
      <c r="J142" s="408"/>
      <c r="K142" s="366"/>
      <c r="L142" s="366">
        <v>15670000</v>
      </c>
      <c r="M142" s="367" t="s">
        <v>266</v>
      </c>
      <c r="N142" s="368">
        <v>40</v>
      </c>
      <c r="O142" s="360">
        <f t="shared" si="13"/>
        <v>21938000</v>
      </c>
      <c r="P142" s="360">
        <v>21970000</v>
      </c>
      <c r="Q142" s="369">
        <f t="shared" si="12"/>
        <v>0.40204211869814932</v>
      </c>
      <c r="R142" s="363">
        <v>25</v>
      </c>
      <c r="S142" s="360">
        <f t="shared" si="16"/>
        <v>27462500</v>
      </c>
      <c r="T142" s="360">
        <v>29670000</v>
      </c>
      <c r="U142" s="370">
        <f t="shared" si="17"/>
        <v>0.35047792444242148</v>
      </c>
      <c r="V142" s="375" t="s">
        <v>613</v>
      </c>
      <c r="W142" s="375" t="str">
        <f t="shared" si="14"/>
        <v>35</v>
      </c>
      <c r="X142" s="375" t="str">
        <f t="shared" si="15"/>
        <v>223</v>
      </c>
      <c r="Y142" s="372" t="s">
        <v>613</v>
      </c>
      <c r="Z142" s="373"/>
      <c r="AA142" s="374"/>
      <c r="AB142" s="689"/>
      <c r="AC142" s="501"/>
      <c r="AD142" s="509"/>
      <c r="AE142" s="502"/>
      <c r="AF142" s="509"/>
      <c r="AG142" s="504"/>
    </row>
    <row r="143" spans="1:33" s="375" customFormat="1" x14ac:dyDescent="0.2">
      <c r="A143" s="361"/>
      <c r="B143" s="363" t="s">
        <v>514</v>
      </c>
      <c r="C143" s="363">
        <v>22341</v>
      </c>
      <c r="E143" s="408"/>
      <c r="F143" s="408"/>
      <c r="G143" s="408"/>
      <c r="H143" s="408"/>
      <c r="I143" s="408"/>
      <c r="J143" s="408"/>
      <c r="K143" s="366"/>
      <c r="L143" s="366">
        <v>13270000</v>
      </c>
      <c r="M143" s="367" t="s">
        <v>266</v>
      </c>
      <c r="N143" s="368">
        <v>40</v>
      </c>
      <c r="O143" s="360">
        <f t="shared" si="13"/>
        <v>18578000</v>
      </c>
      <c r="P143" s="360">
        <v>18570000</v>
      </c>
      <c r="Q143" s="369">
        <f t="shared" si="12"/>
        <v>0.39939713639788998</v>
      </c>
      <c r="R143" s="363">
        <v>25</v>
      </c>
      <c r="S143" s="360">
        <f t="shared" si="16"/>
        <v>23212500</v>
      </c>
      <c r="T143" s="360">
        <v>24670000</v>
      </c>
      <c r="U143" s="370">
        <f t="shared" si="17"/>
        <v>0.32848680667743674</v>
      </c>
      <c r="V143" s="375" t="s">
        <v>613</v>
      </c>
      <c r="W143" s="375" t="str">
        <f t="shared" si="14"/>
        <v>41</v>
      </c>
      <c r="X143" s="375" t="str">
        <f t="shared" si="15"/>
        <v>223</v>
      </c>
      <c r="Y143" s="372">
        <v>9000</v>
      </c>
      <c r="Z143" s="373"/>
      <c r="AA143" s="374"/>
      <c r="AB143" s="689"/>
      <c r="AC143" s="501"/>
      <c r="AD143" s="509"/>
      <c r="AE143" s="502"/>
      <c r="AF143" s="509"/>
      <c r="AG143" s="504"/>
    </row>
    <row r="144" spans="1:33" s="375" customFormat="1" x14ac:dyDescent="0.2">
      <c r="A144" s="361"/>
      <c r="B144" s="363" t="s">
        <v>515</v>
      </c>
      <c r="C144" s="363">
        <v>22344</v>
      </c>
      <c r="E144" s="408"/>
      <c r="F144" s="408"/>
      <c r="G144" s="408"/>
      <c r="H144" s="408"/>
      <c r="I144" s="408"/>
      <c r="J144" s="408"/>
      <c r="K144" s="366"/>
      <c r="L144" s="366">
        <v>24870000</v>
      </c>
      <c r="M144" s="367" t="s">
        <v>266</v>
      </c>
      <c r="N144" s="368">
        <v>25</v>
      </c>
      <c r="O144" s="360">
        <f t="shared" si="13"/>
        <v>31087500</v>
      </c>
      <c r="P144" s="360">
        <v>30870000</v>
      </c>
      <c r="Q144" s="369">
        <f t="shared" si="12"/>
        <v>0.24125452352231605</v>
      </c>
      <c r="R144" s="363">
        <v>25</v>
      </c>
      <c r="S144" s="360">
        <f t="shared" si="16"/>
        <v>38587500</v>
      </c>
      <c r="T144" s="360">
        <v>41670000</v>
      </c>
      <c r="U144" s="370">
        <f t="shared" si="17"/>
        <v>0.3498542274052478</v>
      </c>
      <c r="V144" s="375" t="s">
        <v>613</v>
      </c>
      <c r="W144" s="375" t="str">
        <f t="shared" si="14"/>
        <v>44</v>
      </c>
      <c r="X144" s="375" t="str">
        <f t="shared" si="15"/>
        <v>223</v>
      </c>
      <c r="Y144" s="372">
        <v>12000</v>
      </c>
      <c r="Z144" s="373"/>
      <c r="AA144" s="374"/>
      <c r="AB144" s="690"/>
      <c r="AC144" s="501"/>
      <c r="AD144" s="509"/>
      <c r="AE144" s="502"/>
      <c r="AF144" s="509"/>
      <c r="AG144" s="504"/>
    </row>
    <row r="145" spans="1:33" s="375" customFormat="1" x14ac:dyDescent="0.2">
      <c r="A145" s="361"/>
      <c r="B145" s="368" t="s">
        <v>196</v>
      </c>
      <c r="C145" s="363">
        <v>83811</v>
      </c>
      <c r="D145" s="364">
        <v>-1</v>
      </c>
      <c r="E145" s="408"/>
      <c r="F145" s="408"/>
      <c r="G145" s="408"/>
      <c r="H145" s="408"/>
      <c r="I145" s="408"/>
      <c r="J145" s="408"/>
      <c r="K145" s="366">
        <v>3170000</v>
      </c>
      <c r="L145" s="366">
        <v>3170000</v>
      </c>
      <c r="M145" s="367">
        <v>0</v>
      </c>
      <c r="N145" s="368">
        <v>10</v>
      </c>
      <c r="O145" s="360">
        <f t="shared" si="13"/>
        <v>3487000</v>
      </c>
      <c r="P145" s="360">
        <v>3470000</v>
      </c>
      <c r="Q145" s="369">
        <f t="shared" si="12"/>
        <v>9.4637223974763401E-2</v>
      </c>
      <c r="R145" s="363">
        <v>25</v>
      </c>
      <c r="S145" s="360">
        <f t="shared" si="16"/>
        <v>4337500</v>
      </c>
      <c r="T145" s="360">
        <v>4370000</v>
      </c>
      <c r="U145" s="370">
        <f t="shared" si="17"/>
        <v>0.25936599423631124</v>
      </c>
      <c r="V145" s="375" t="s">
        <v>613</v>
      </c>
      <c r="W145" s="375" t="str">
        <f t="shared" si="14"/>
        <v>11</v>
      </c>
      <c r="X145" s="375" t="str">
        <f t="shared" si="15"/>
        <v>838</v>
      </c>
      <c r="Y145" s="372">
        <v>1200</v>
      </c>
      <c r="Z145" s="373"/>
      <c r="AA145" s="374"/>
      <c r="AB145" s="418"/>
      <c r="AC145" s="501"/>
      <c r="AD145" s="509"/>
      <c r="AE145" s="502"/>
      <c r="AF145" s="509"/>
      <c r="AG145" s="504"/>
    </row>
    <row r="146" spans="1:33" s="375" customFormat="1" x14ac:dyDescent="0.2">
      <c r="A146" s="361"/>
      <c r="B146" s="368" t="s">
        <v>197</v>
      </c>
      <c r="C146" s="363">
        <v>83812</v>
      </c>
      <c r="D146" s="364">
        <v>-1</v>
      </c>
      <c r="E146" s="408"/>
      <c r="F146" s="408"/>
      <c r="G146" s="408"/>
      <c r="H146" s="408"/>
      <c r="I146" s="408"/>
      <c r="J146" s="408"/>
      <c r="K146" s="366">
        <v>4570000</v>
      </c>
      <c r="L146" s="366">
        <v>5070000</v>
      </c>
      <c r="M146" s="367">
        <v>0.10940919037199125</v>
      </c>
      <c r="N146" s="368">
        <v>20</v>
      </c>
      <c r="O146" s="360">
        <f t="shared" si="13"/>
        <v>6084000</v>
      </c>
      <c r="P146" s="360">
        <v>6070000</v>
      </c>
      <c r="Q146" s="369">
        <f t="shared" si="12"/>
        <v>0.19723865877712032</v>
      </c>
      <c r="R146" s="363">
        <v>25</v>
      </c>
      <c r="S146" s="360">
        <f t="shared" si="16"/>
        <v>7587500</v>
      </c>
      <c r="T146" s="360">
        <v>7570000</v>
      </c>
      <c r="U146" s="370">
        <f t="shared" si="17"/>
        <v>0.24711696869851729</v>
      </c>
      <c r="V146" s="375" t="s">
        <v>613</v>
      </c>
      <c r="W146" s="375" t="str">
        <f t="shared" si="14"/>
        <v>12</v>
      </c>
      <c r="X146" s="375" t="str">
        <f t="shared" si="15"/>
        <v>838</v>
      </c>
      <c r="Y146" s="372">
        <v>2700</v>
      </c>
      <c r="Z146" s="373"/>
      <c r="AA146" s="374"/>
      <c r="AB146" s="418"/>
      <c r="AC146" s="501"/>
      <c r="AD146" s="509"/>
      <c r="AE146" s="502"/>
      <c r="AF146" s="509"/>
      <c r="AG146" s="504"/>
    </row>
    <row r="147" spans="1:33" s="375" customFormat="1" x14ac:dyDescent="0.2">
      <c r="A147" s="361"/>
      <c r="B147" s="368" t="s">
        <v>198</v>
      </c>
      <c r="C147" s="363">
        <v>83813</v>
      </c>
      <c r="D147" s="364">
        <v>-1</v>
      </c>
      <c r="E147" s="408"/>
      <c r="F147" s="408"/>
      <c r="G147" s="408"/>
      <c r="H147" s="408"/>
      <c r="I147" s="408"/>
      <c r="J147" s="408"/>
      <c r="K147" s="366">
        <v>6870000</v>
      </c>
      <c r="L147" s="366">
        <v>7570000</v>
      </c>
      <c r="M147" s="367">
        <v>0.10189228529839883</v>
      </c>
      <c r="N147" s="368">
        <v>30</v>
      </c>
      <c r="O147" s="360">
        <f t="shared" si="13"/>
        <v>9841000</v>
      </c>
      <c r="P147" s="360">
        <v>9870000</v>
      </c>
      <c r="Q147" s="369">
        <f t="shared" si="12"/>
        <v>0.3038309114927345</v>
      </c>
      <c r="R147" s="363">
        <v>25</v>
      </c>
      <c r="S147" s="360">
        <f t="shared" si="16"/>
        <v>12337500</v>
      </c>
      <c r="T147" s="360">
        <v>12370000</v>
      </c>
      <c r="U147" s="370">
        <f t="shared" si="17"/>
        <v>0.25329280648429586</v>
      </c>
      <c r="V147" s="375" t="s">
        <v>613</v>
      </c>
      <c r="W147" s="375" t="str">
        <f t="shared" si="14"/>
        <v>13</v>
      </c>
      <c r="X147" s="375" t="str">
        <f t="shared" si="15"/>
        <v>838</v>
      </c>
      <c r="Y147" s="372">
        <v>5000</v>
      </c>
      <c r="Z147" s="373"/>
      <c r="AA147" s="374"/>
      <c r="AB147" s="418"/>
      <c r="AC147" s="501"/>
      <c r="AD147" s="509"/>
      <c r="AE147" s="502"/>
      <c r="AF147" s="509"/>
      <c r="AG147" s="504"/>
    </row>
    <row r="148" spans="1:33" s="375" customFormat="1" x14ac:dyDescent="0.2">
      <c r="A148" s="361"/>
      <c r="B148" s="368" t="s">
        <v>199</v>
      </c>
      <c r="C148" s="363">
        <v>83841</v>
      </c>
      <c r="D148" s="364">
        <v>-1</v>
      </c>
      <c r="E148" s="408"/>
      <c r="F148" s="408"/>
      <c r="G148" s="408"/>
      <c r="H148" s="408"/>
      <c r="I148" s="408"/>
      <c r="J148" s="408"/>
      <c r="K148" s="366">
        <v>9870000</v>
      </c>
      <c r="L148" s="366">
        <v>11870000</v>
      </c>
      <c r="M148" s="367">
        <v>0.20263424518743667</v>
      </c>
      <c r="N148" s="368">
        <v>40</v>
      </c>
      <c r="O148" s="360">
        <f t="shared" si="13"/>
        <v>16618000</v>
      </c>
      <c r="P148" s="360">
        <v>16670000</v>
      </c>
      <c r="Q148" s="369">
        <f t="shared" si="12"/>
        <v>0.40438079191238419</v>
      </c>
      <c r="R148" s="363">
        <v>25</v>
      </c>
      <c r="S148" s="360">
        <f t="shared" si="16"/>
        <v>20837500</v>
      </c>
      <c r="T148" s="360">
        <v>20870000</v>
      </c>
      <c r="U148" s="370">
        <f t="shared" si="17"/>
        <v>0.25194961007798439</v>
      </c>
      <c r="V148" s="375" t="s">
        <v>613</v>
      </c>
      <c r="W148" s="375" t="str">
        <f t="shared" si="14"/>
        <v>41</v>
      </c>
      <c r="X148" s="375" t="str">
        <f t="shared" si="15"/>
        <v>838</v>
      </c>
      <c r="Y148" s="372">
        <v>9000</v>
      </c>
      <c r="Z148" s="373"/>
      <c r="AA148" s="374"/>
      <c r="AB148" s="418"/>
      <c r="AC148" s="501"/>
      <c r="AD148" s="509"/>
      <c r="AE148" s="502"/>
      <c r="AF148" s="509"/>
      <c r="AG148" s="504"/>
    </row>
    <row r="149" spans="1:33" s="375" customFormat="1" x14ac:dyDescent="0.2">
      <c r="A149" s="361"/>
      <c r="B149" s="368" t="s">
        <v>200</v>
      </c>
      <c r="C149" s="363">
        <v>83844</v>
      </c>
      <c r="D149" s="364">
        <v>-1</v>
      </c>
      <c r="E149" s="408"/>
      <c r="F149" s="408"/>
      <c r="G149" s="408"/>
      <c r="H149" s="408"/>
      <c r="I149" s="408"/>
      <c r="J149" s="408"/>
      <c r="K149" s="366">
        <v>20700000</v>
      </c>
      <c r="L149" s="366">
        <v>24870000</v>
      </c>
      <c r="M149" s="367">
        <v>0.20144927536231885</v>
      </c>
      <c r="N149" s="368">
        <v>25</v>
      </c>
      <c r="O149" s="360">
        <f t="shared" si="13"/>
        <v>31087500</v>
      </c>
      <c r="P149" s="360">
        <v>30870000</v>
      </c>
      <c r="Q149" s="369">
        <f t="shared" si="12"/>
        <v>0.24125452352231605</v>
      </c>
      <c r="R149" s="363">
        <v>25</v>
      </c>
      <c r="S149" s="360">
        <f t="shared" si="16"/>
        <v>38587500</v>
      </c>
      <c r="T149" s="360">
        <v>38570000</v>
      </c>
      <c r="U149" s="370">
        <f t="shared" si="17"/>
        <v>0.24943310657596371</v>
      </c>
      <c r="V149" s="375" t="s">
        <v>613</v>
      </c>
      <c r="W149" s="375" t="str">
        <f t="shared" si="14"/>
        <v>44</v>
      </c>
      <c r="X149" s="375" t="str">
        <f t="shared" si="15"/>
        <v>838</v>
      </c>
      <c r="Y149" s="372">
        <v>12000</v>
      </c>
      <c r="Z149" s="373"/>
      <c r="AA149" s="374"/>
      <c r="AB149" s="418"/>
      <c r="AC149" s="501"/>
      <c r="AD149" s="509"/>
      <c r="AE149" s="502"/>
      <c r="AF149" s="509"/>
      <c r="AG149" s="504"/>
    </row>
    <row r="150" spans="1:33" s="375" customFormat="1" x14ac:dyDescent="0.2">
      <c r="A150" s="361"/>
      <c r="B150" s="363" t="s">
        <v>284</v>
      </c>
      <c r="C150" s="363">
        <v>20111</v>
      </c>
      <c r="E150" s="408"/>
      <c r="F150" s="408"/>
      <c r="G150" s="408"/>
      <c r="H150" s="408"/>
      <c r="I150" s="408"/>
      <c r="J150" s="408"/>
      <c r="K150" s="366"/>
      <c r="L150" s="366">
        <v>3870000</v>
      </c>
      <c r="M150" s="367" t="s">
        <v>266</v>
      </c>
      <c r="N150" s="368">
        <v>10</v>
      </c>
      <c r="O150" s="360">
        <f t="shared" si="13"/>
        <v>4257000</v>
      </c>
      <c r="P150" s="360">
        <v>4270000</v>
      </c>
      <c r="Q150" s="369">
        <f t="shared" si="12"/>
        <v>0.10335917312661498</v>
      </c>
      <c r="R150" s="363">
        <v>25</v>
      </c>
      <c r="S150" s="360">
        <f t="shared" si="16"/>
        <v>5337500</v>
      </c>
      <c r="T150" s="360">
        <v>5370000</v>
      </c>
      <c r="U150" s="370">
        <f t="shared" si="17"/>
        <v>0.2576112412177986</v>
      </c>
      <c r="V150" s="375" t="s">
        <v>613</v>
      </c>
      <c r="W150" s="375" t="str">
        <f t="shared" si="14"/>
        <v>11</v>
      </c>
      <c r="X150" s="375" t="str">
        <f t="shared" si="15"/>
        <v>201</v>
      </c>
      <c r="Y150" s="372">
        <v>1200</v>
      </c>
      <c r="Z150" s="373"/>
      <c r="AA150" s="374"/>
      <c r="AB150" s="418"/>
      <c r="AC150" s="501"/>
      <c r="AD150" s="509"/>
      <c r="AE150" s="502"/>
      <c r="AF150" s="509"/>
      <c r="AG150" s="504"/>
    </row>
    <row r="151" spans="1:33" s="375" customFormat="1" x14ac:dyDescent="0.2">
      <c r="A151" s="361"/>
      <c r="B151" s="363" t="s">
        <v>285</v>
      </c>
      <c r="C151" s="363">
        <v>20112</v>
      </c>
      <c r="E151" s="408"/>
      <c r="F151" s="408"/>
      <c r="G151" s="408"/>
      <c r="H151" s="408"/>
      <c r="I151" s="408"/>
      <c r="J151" s="408"/>
      <c r="K151" s="366"/>
      <c r="L151" s="366">
        <v>6470000</v>
      </c>
      <c r="M151" s="367" t="s">
        <v>266</v>
      </c>
      <c r="N151" s="368">
        <v>20</v>
      </c>
      <c r="O151" s="360">
        <f t="shared" si="13"/>
        <v>7764000</v>
      </c>
      <c r="P151" s="360">
        <v>7770000</v>
      </c>
      <c r="Q151" s="369">
        <f t="shared" si="12"/>
        <v>0.20092735703245751</v>
      </c>
      <c r="R151" s="363">
        <v>25</v>
      </c>
      <c r="S151" s="360">
        <f t="shared" si="16"/>
        <v>9712500</v>
      </c>
      <c r="T151" s="360">
        <v>9770000</v>
      </c>
      <c r="U151" s="370">
        <f t="shared" si="17"/>
        <v>0.2574002574002574</v>
      </c>
      <c r="V151" s="375" t="s">
        <v>613</v>
      </c>
      <c r="W151" s="375" t="str">
        <f t="shared" si="14"/>
        <v>12</v>
      </c>
      <c r="X151" s="375" t="str">
        <f t="shared" si="15"/>
        <v>201</v>
      </c>
      <c r="Y151" s="372">
        <v>2700</v>
      </c>
      <c r="Z151" s="373"/>
      <c r="AA151" s="374"/>
      <c r="AB151" s="418"/>
      <c r="AC151" s="501"/>
      <c r="AD151" s="509"/>
      <c r="AE151" s="502"/>
      <c r="AF151" s="509"/>
      <c r="AG151" s="504"/>
    </row>
    <row r="152" spans="1:33" s="375" customFormat="1" x14ac:dyDescent="0.2">
      <c r="A152" s="361"/>
      <c r="B152" s="363" t="s">
        <v>286</v>
      </c>
      <c r="C152" s="363">
        <v>20113</v>
      </c>
      <c r="E152" s="408"/>
      <c r="F152" s="408"/>
      <c r="G152" s="408"/>
      <c r="H152" s="408"/>
      <c r="I152" s="408"/>
      <c r="J152" s="408"/>
      <c r="K152" s="366"/>
      <c r="L152" s="366">
        <v>8970000</v>
      </c>
      <c r="M152" s="367" t="s">
        <v>266</v>
      </c>
      <c r="N152" s="368">
        <v>30</v>
      </c>
      <c r="O152" s="360">
        <f t="shared" si="13"/>
        <v>11661000</v>
      </c>
      <c r="P152" s="360">
        <v>11700000</v>
      </c>
      <c r="Q152" s="369">
        <f t="shared" si="12"/>
        <v>0.30434782608695654</v>
      </c>
      <c r="R152" s="363">
        <v>25</v>
      </c>
      <c r="S152" s="360">
        <f t="shared" si="16"/>
        <v>14625000</v>
      </c>
      <c r="T152" s="360">
        <v>14670000</v>
      </c>
      <c r="U152" s="370">
        <f t="shared" si="17"/>
        <v>0.25384615384615383</v>
      </c>
      <c r="V152" s="375" t="s">
        <v>613</v>
      </c>
      <c r="W152" s="375" t="str">
        <f t="shared" si="14"/>
        <v>13</v>
      </c>
      <c r="X152" s="375" t="str">
        <f t="shared" si="15"/>
        <v>201</v>
      </c>
      <c r="Y152" s="372">
        <v>5000</v>
      </c>
      <c r="Z152" s="373"/>
      <c r="AA152" s="374"/>
      <c r="AB152" s="418"/>
      <c r="AC152" s="501"/>
      <c r="AD152" s="509"/>
      <c r="AE152" s="502"/>
      <c r="AF152" s="509"/>
      <c r="AG152" s="504"/>
    </row>
    <row r="153" spans="1:33" s="375" customFormat="1" x14ac:dyDescent="0.2">
      <c r="A153" s="361"/>
      <c r="B153" s="363" t="s">
        <v>287</v>
      </c>
      <c r="C153" s="363">
        <v>20115</v>
      </c>
      <c r="E153" s="408"/>
      <c r="F153" s="408"/>
      <c r="G153" s="408"/>
      <c r="H153" s="408"/>
      <c r="I153" s="408"/>
      <c r="J153" s="408"/>
      <c r="K153" s="366"/>
      <c r="L153" s="366">
        <v>14570000</v>
      </c>
      <c r="M153" s="367" t="s">
        <v>266</v>
      </c>
      <c r="N153" s="368">
        <v>40</v>
      </c>
      <c r="O153" s="360">
        <f t="shared" si="13"/>
        <v>20398000</v>
      </c>
      <c r="P153" s="360">
        <v>20370000</v>
      </c>
      <c r="Q153" s="369">
        <f t="shared" si="12"/>
        <v>0.39807824296499655</v>
      </c>
      <c r="R153" s="363">
        <v>25</v>
      </c>
      <c r="S153" s="360">
        <f t="shared" si="16"/>
        <v>25462500</v>
      </c>
      <c r="T153" s="360">
        <v>25470000</v>
      </c>
      <c r="U153" s="370">
        <f t="shared" si="17"/>
        <v>0.25036818851251841</v>
      </c>
      <c r="V153" s="375" t="s">
        <v>613</v>
      </c>
      <c r="W153" s="375" t="str">
        <f t="shared" si="14"/>
        <v>15</v>
      </c>
      <c r="X153" s="375" t="str">
        <f t="shared" si="15"/>
        <v>201</v>
      </c>
      <c r="Y153" s="372">
        <v>9000</v>
      </c>
      <c r="Z153" s="373"/>
      <c r="AA153" s="374"/>
      <c r="AB153" s="418"/>
      <c r="AC153" s="501"/>
      <c r="AD153" s="509"/>
      <c r="AE153" s="502"/>
      <c r="AF153" s="509"/>
      <c r="AG153" s="504"/>
    </row>
    <row r="154" spans="1:33" s="375" customFormat="1" x14ac:dyDescent="0.2">
      <c r="A154" s="361"/>
      <c r="B154" s="431" t="s">
        <v>288</v>
      </c>
      <c r="C154" s="431">
        <v>20121</v>
      </c>
      <c r="E154" s="408"/>
      <c r="F154" s="408"/>
      <c r="G154" s="408"/>
      <c r="H154" s="408"/>
      <c r="I154" s="408"/>
      <c r="J154" s="408"/>
      <c r="K154" s="366"/>
      <c r="L154" s="366">
        <v>5370000</v>
      </c>
      <c r="M154" s="367" t="s">
        <v>266</v>
      </c>
      <c r="N154" s="368">
        <v>10</v>
      </c>
      <c r="O154" s="360">
        <f t="shared" si="13"/>
        <v>5907000</v>
      </c>
      <c r="P154" s="360">
        <v>5970000</v>
      </c>
      <c r="Q154" s="369">
        <f t="shared" si="12"/>
        <v>0.11173184357541899</v>
      </c>
      <c r="R154" s="363">
        <v>25</v>
      </c>
      <c r="S154" s="360">
        <f t="shared" si="16"/>
        <v>7462500</v>
      </c>
      <c r="T154" s="360">
        <v>8070000</v>
      </c>
      <c r="U154" s="370">
        <f t="shared" si="17"/>
        <v>0.35175879396984927</v>
      </c>
      <c r="V154" s="375" t="s">
        <v>613</v>
      </c>
      <c r="W154" s="375" t="str">
        <f t="shared" si="14"/>
        <v>21</v>
      </c>
      <c r="X154" s="375" t="str">
        <f t="shared" si="15"/>
        <v>201</v>
      </c>
      <c r="Y154" s="372">
        <v>2500</v>
      </c>
      <c r="Z154" s="373"/>
      <c r="AA154" s="374"/>
      <c r="AB154" s="418"/>
      <c r="AC154" s="501"/>
      <c r="AD154" s="509"/>
      <c r="AE154" s="502"/>
      <c r="AF154" s="509"/>
      <c r="AG154" s="504"/>
    </row>
    <row r="155" spans="1:33" s="375" customFormat="1" x14ac:dyDescent="0.2">
      <c r="A155" s="361"/>
      <c r="B155" s="431" t="s">
        <v>289</v>
      </c>
      <c r="C155" s="431">
        <v>20122</v>
      </c>
      <c r="E155" s="408"/>
      <c r="F155" s="408"/>
      <c r="G155" s="408"/>
      <c r="H155" s="408"/>
      <c r="I155" s="408"/>
      <c r="J155" s="408"/>
      <c r="K155" s="366"/>
      <c r="L155" s="366">
        <v>8070000</v>
      </c>
      <c r="M155" s="367" t="s">
        <v>266</v>
      </c>
      <c r="N155" s="368">
        <v>20</v>
      </c>
      <c r="O155" s="360">
        <f t="shared" si="13"/>
        <v>9684000</v>
      </c>
      <c r="P155" s="360">
        <v>9700000</v>
      </c>
      <c r="Q155" s="369">
        <f t="shared" si="12"/>
        <v>0.20198265179677818</v>
      </c>
      <c r="R155" s="363">
        <v>25</v>
      </c>
      <c r="S155" s="360">
        <f t="shared" si="16"/>
        <v>12125000</v>
      </c>
      <c r="T155" s="360">
        <v>13070000</v>
      </c>
      <c r="U155" s="370">
        <f t="shared" si="17"/>
        <v>0.34742268041237112</v>
      </c>
      <c r="V155" s="375" t="s">
        <v>613</v>
      </c>
      <c r="W155" s="375" t="str">
        <f t="shared" si="14"/>
        <v>22</v>
      </c>
      <c r="X155" s="375" t="str">
        <f t="shared" si="15"/>
        <v>201</v>
      </c>
      <c r="Y155" s="372">
        <v>3700</v>
      </c>
      <c r="Z155" s="373"/>
      <c r="AA155" s="374"/>
      <c r="AB155" s="418"/>
      <c r="AC155" s="501"/>
      <c r="AD155" s="509"/>
      <c r="AE155" s="502"/>
      <c r="AF155" s="509"/>
      <c r="AG155" s="504"/>
    </row>
    <row r="156" spans="1:33" s="375" customFormat="1" x14ac:dyDescent="0.2">
      <c r="A156" s="361"/>
      <c r="B156" s="431" t="s">
        <v>290</v>
      </c>
      <c r="C156" s="431">
        <v>20123</v>
      </c>
      <c r="E156" s="408"/>
      <c r="F156" s="408"/>
      <c r="G156" s="408"/>
      <c r="H156" s="408"/>
      <c r="I156" s="408"/>
      <c r="J156" s="408"/>
      <c r="K156" s="366"/>
      <c r="L156" s="366">
        <v>10170000</v>
      </c>
      <c r="M156" s="367" t="s">
        <v>266</v>
      </c>
      <c r="N156" s="368">
        <v>30</v>
      </c>
      <c r="O156" s="360">
        <f t="shared" si="13"/>
        <v>13221000</v>
      </c>
      <c r="P156" s="360">
        <v>13270000</v>
      </c>
      <c r="Q156" s="369">
        <f t="shared" si="12"/>
        <v>0.30481809242871188</v>
      </c>
      <c r="R156" s="363">
        <v>25</v>
      </c>
      <c r="S156" s="360">
        <f t="shared" si="16"/>
        <v>16587500</v>
      </c>
      <c r="T156" s="360">
        <v>17970000</v>
      </c>
      <c r="U156" s="370">
        <f t="shared" si="17"/>
        <v>0.35418236623963828</v>
      </c>
      <c r="V156" s="375" t="s">
        <v>613</v>
      </c>
      <c r="W156" s="375" t="str">
        <f t="shared" si="14"/>
        <v>23</v>
      </c>
      <c r="X156" s="375" t="str">
        <f t="shared" si="15"/>
        <v>201</v>
      </c>
      <c r="Y156" s="372">
        <v>5700</v>
      </c>
      <c r="Z156" s="373"/>
      <c r="AA156" s="374"/>
      <c r="AB156" s="418"/>
      <c r="AC156" s="501"/>
      <c r="AD156" s="509"/>
      <c r="AE156" s="502"/>
      <c r="AF156" s="509"/>
      <c r="AG156" s="504"/>
    </row>
    <row r="157" spans="1:33" s="375" customFormat="1" ht="18.75" thickBot="1" x14ac:dyDescent="0.25">
      <c r="A157" s="361"/>
      <c r="B157" s="432" t="s">
        <v>291</v>
      </c>
      <c r="C157" s="432">
        <v>20125</v>
      </c>
      <c r="E157" s="408"/>
      <c r="F157" s="408"/>
      <c r="G157" s="408"/>
      <c r="H157" s="408"/>
      <c r="I157" s="408"/>
      <c r="J157" s="408"/>
      <c r="K157" s="422"/>
      <c r="L157" s="422">
        <v>15070000</v>
      </c>
      <c r="M157" s="423" t="s">
        <v>266</v>
      </c>
      <c r="N157" s="419">
        <v>40</v>
      </c>
      <c r="O157" s="424">
        <f t="shared" si="13"/>
        <v>21098000</v>
      </c>
      <c r="P157" s="424">
        <v>21070000</v>
      </c>
      <c r="Q157" s="425">
        <f t="shared" si="12"/>
        <v>0.39814200398142002</v>
      </c>
      <c r="R157" s="420">
        <v>25</v>
      </c>
      <c r="S157" s="424">
        <f t="shared" si="16"/>
        <v>26337500</v>
      </c>
      <c r="T157" s="424">
        <v>28470000</v>
      </c>
      <c r="U157" s="426">
        <f t="shared" si="17"/>
        <v>0.35121025154247748</v>
      </c>
      <c r="V157" s="375" t="s">
        <v>613</v>
      </c>
      <c r="W157" s="375" t="str">
        <f t="shared" si="14"/>
        <v>25</v>
      </c>
      <c r="X157" s="375" t="str">
        <f t="shared" si="15"/>
        <v>201</v>
      </c>
      <c r="Y157" s="427">
        <v>9000</v>
      </c>
      <c r="Z157" s="428"/>
      <c r="AA157" s="374"/>
      <c r="AB157" s="429"/>
      <c r="AC157" s="501"/>
      <c r="AD157" s="509"/>
      <c r="AE157" s="502"/>
      <c r="AF157" s="509"/>
      <c r="AG157" s="504"/>
    </row>
    <row r="158" spans="1:33" s="375" customFormat="1" ht="30" x14ac:dyDescent="0.2">
      <c r="A158" s="361"/>
      <c r="B158" s="433" t="s">
        <v>622</v>
      </c>
      <c r="C158" s="434">
        <v>20131</v>
      </c>
      <c r="D158" s="377"/>
      <c r="E158" s="378"/>
      <c r="F158" s="378"/>
      <c r="G158" s="378"/>
      <c r="H158" s="378"/>
      <c r="I158" s="378"/>
      <c r="J158" s="378"/>
      <c r="K158" s="379"/>
      <c r="L158" s="379">
        <v>5870000</v>
      </c>
      <c r="M158" s="380" t="s">
        <v>266</v>
      </c>
      <c r="N158" s="381">
        <v>10</v>
      </c>
      <c r="O158" s="382">
        <f t="shared" si="13"/>
        <v>6457000</v>
      </c>
      <c r="P158" s="382">
        <v>6470000</v>
      </c>
      <c r="Q158" s="383">
        <f t="shared" si="12"/>
        <v>0.10221465076660988</v>
      </c>
      <c r="R158" s="376">
        <v>25</v>
      </c>
      <c r="S158" s="382">
        <f t="shared" si="16"/>
        <v>8087500</v>
      </c>
      <c r="T158" s="382">
        <v>8770000</v>
      </c>
      <c r="U158" s="384">
        <f t="shared" si="17"/>
        <v>0.3554868624420402</v>
      </c>
      <c r="V158" s="377" t="s">
        <v>613</v>
      </c>
      <c r="W158" s="377" t="str">
        <f t="shared" si="14"/>
        <v>31</v>
      </c>
      <c r="X158" s="377" t="str">
        <f t="shared" si="15"/>
        <v>201</v>
      </c>
      <c r="Y158" s="350">
        <v>2500</v>
      </c>
      <c r="Z158" s="385"/>
      <c r="AA158" s="386"/>
      <c r="AB158" s="387"/>
      <c r="AC158" s="501"/>
      <c r="AD158" s="509"/>
      <c r="AE158" s="502"/>
      <c r="AF158" s="509"/>
      <c r="AG158" s="504"/>
    </row>
    <row r="159" spans="1:33" ht="72" x14ac:dyDescent="0.2">
      <c r="A159" s="202"/>
      <c r="B159" s="215" t="s">
        <v>621</v>
      </c>
      <c r="C159" s="214">
        <v>20132</v>
      </c>
      <c r="D159" s="176"/>
      <c r="E159" s="177"/>
      <c r="F159" s="177"/>
      <c r="G159" s="177"/>
      <c r="H159" s="179"/>
      <c r="I159" s="177"/>
      <c r="J159" s="177"/>
      <c r="K159" s="224"/>
      <c r="L159" s="224">
        <v>8270000</v>
      </c>
      <c r="M159" s="225" t="s">
        <v>266</v>
      </c>
      <c r="N159" s="60">
        <v>20</v>
      </c>
      <c r="O159" s="61">
        <f t="shared" si="13"/>
        <v>9924000</v>
      </c>
      <c r="P159" s="141">
        <v>9970000</v>
      </c>
      <c r="Q159" s="84">
        <f t="shared" si="12"/>
        <v>0.20556227327690446</v>
      </c>
      <c r="R159" s="119">
        <v>25</v>
      </c>
      <c r="S159" s="121">
        <f t="shared" si="16"/>
        <v>12462500</v>
      </c>
      <c r="T159" s="100">
        <v>12570000</v>
      </c>
      <c r="U159" s="137">
        <f t="shared" si="17"/>
        <v>0.26078234704112335</v>
      </c>
      <c r="W159" s="176" t="str">
        <f t="shared" si="14"/>
        <v>32</v>
      </c>
      <c r="X159" s="176" t="str">
        <f t="shared" si="15"/>
        <v>201</v>
      </c>
      <c r="Y159" s="144">
        <v>3700</v>
      </c>
      <c r="Z159" s="143"/>
      <c r="AA159" s="283"/>
      <c r="AB159" s="208"/>
      <c r="AC159" s="501" t="s">
        <v>781</v>
      </c>
      <c r="AD159" s="509" t="s">
        <v>782</v>
      </c>
      <c r="AE159" s="502">
        <v>0</v>
      </c>
      <c r="AF159" s="509" t="s">
        <v>783</v>
      </c>
    </row>
    <row r="160" spans="1:33" ht="30" x14ac:dyDescent="0.2">
      <c r="A160" s="202"/>
      <c r="B160" s="215" t="s">
        <v>660</v>
      </c>
      <c r="C160" s="214">
        <v>20133</v>
      </c>
      <c r="D160" s="176"/>
      <c r="E160" s="177"/>
      <c r="F160" s="177"/>
      <c r="G160" s="177"/>
      <c r="H160" s="179"/>
      <c r="I160" s="177"/>
      <c r="J160" s="177"/>
      <c r="K160" s="224"/>
      <c r="L160" s="224">
        <v>10470000</v>
      </c>
      <c r="M160" s="225" t="s">
        <v>266</v>
      </c>
      <c r="N160" s="60">
        <v>30</v>
      </c>
      <c r="O160" s="61">
        <f t="shared" ref="O160:O223" si="18">L160+(L160*N160/100)</f>
        <v>13611000</v>
      </c>
      <c r="P160" s="141">
        <v>13670000</v>
      </c>
      <c r="Q160" s="84">
        <f t="shared" si="12"/>
        <v>0.30563514804202485</v>
      </c>
      <c r="R160" s="119">
        <v>25</v>
      </c>
      <c r="S160" s="121">
        <f t="shared" si="16"/>
        <v>17087500</v>
      </c>
      <c r="T160" s="100">
        <v>17170000</v>
      </c>
      <c r="U160" s="137">
        <f t="shared" si="17"/>
        <v>0.25603511338697876</v>
      </c>
      <c r="W160" s="176" t="str">
        <f t="shared" si="14"/>
        <v>33</v>
      </c>
      <c r="X160" s="176" t="str">
        <f t="shared" si="15"/>
        <v>201</v>
      </c>
      <c r="Y160" s="144">
        <v>5700</v>
      </c>
      <c r="Z160" s="143"/>
      <c r="AA160" s="283"/>
      <c r="AB160" s="208"/>
    </row>
    <row r="161" spans="1:33" s="375" customFormat="1" ht="30" x14ac:dyDescent="0.2">
      <c r="A161" s="361"/>
      <c r="B161" s="435" t="s">
        <v>620</v>
      </c>
      <c r="C161" s="431">
        <v>20135</v>
      </c>
      <c r="D161" s="371"/>
      <c r="E161" s="365"/>
      <c r="F161" s="365"/>
      <c r="G161" s="365"/>
      <c r="H161" s="365"/>
      <c r="I161" s="365"/>
      <c r="J161" s="365"/>
      <c r="K161" s="366"/>
      <c r="L161" s="366">
        <v>15670000</v>
      </c>
      <c r="M161" s="367" t="s">
        <v>266</v>
      </c>
      <c r="N161" s="368">
        <v>40</v>
      </c>
      <c r="O161" s="360">
        <f t="shared" si="18"/>
        <v>21938000</v>
      </c>
      <c r="P161" s="360">
        <v>21970000</v>
      </c>
      <c r="Q161" s="369">
        <f t="shared" si="12"/>
        <v>0.40204211869814932</v>
      </c>
      <c r="R161" s="363">
        <v>25</v>
      </c>
      <c r="S161" s="360">
        <f t="shared" si="16"/>
        <v>27462500</v>
      </c>
      <c r="T161" s="360">
        <v>29670000</v>
      </c>
      <c r="U161" s="370">
        <f t="shared" si="17"/>
        <v>0.35047792444242148</v>
      </c>
      <c r="V161" s="371" t="s">
        <v>613</v>
      </c>
      <c r="W161" s="371" t="str">
        <f t="shared" si="14"/>
        <v>35</v>
      </c>
      <c r="X161" s="371" t="str">
        <f t="shared" si="15"/>
        <v>201</v>
      </c>
      <c r="Y161" s="372">
        <v>9000</v>
      </c>
      <c r="Z161" s="373"/>
      <c r="AA161" s="374"/>
      <c r="AB161" s="388"/>
      <c r="AC161" s="501"/>
      <c r="AD161" s="509"/>
      <c r="AE161" s="502"/>
      <c r="AF161" s="509"/>
      <c r="AG161" s="504"/>
    </row>
    <row r="162" spans="1:33" ht="36" x14ac:dyDescent="0.2">
      <c r="A162" s="202"/>
      <c r="B162" s="195" t="s">
        <v>661</v>
      </c>
      <c r="C162" s="119">
        <v>20141</v>
      </c>
      <c r="D162" s="176"/>
      <c r="E162" s="177"/>
      <c r="F162" s="177"/>
      <c r="G162" s="177"/>
      <c r="H162" s="179"/>
      <c r="I162" s="177"/>
      <c r="J162" s="177"/>
      <c r="K162" s="224"/>
      <c r="L162" s="224">
        <v>13270000</v>
      </c>
      <c r="M162" s="225" t="s">
        <v>266</v>
      </c>
      <c r="N162" s="60">
        <v>40</v>
      </c>
      <c r="O162" s="61">
        <f t="shared" si="18"/>
        <v>18578000</v>
      </c>
      <c r="P162" s="141">
        <v>18570000</v>
      </c>
      <c r="Q162" s="84">
        <f t="shared" si="12"/>
        <v>0.39939713639788998</v>
      </c>
      <c r="R162" s="119">
        <v>25</v>
      </c>
      <c r="S162" s="121">
        <f t="shared" si="16"/>
        <v>23212500</v>
      </c>
      <c r="T162" s="100">
        <v>24670000</v>
      </c>
      <c r="U162" s="137">
        <f t="shared" si="17"/>
        <v>0.32848680667743674</v>
      </c>
      <c r="W162" s="176" t="str">
        <f t="shared" si="14"/>
        <v>41</v>
      </c>
      <c r="X162" s="176" t="str">
        <f t="shared" si="15"/>
        <v>201</v>
      </c>
      <c r="Y162" s="144">
        <v>9000</v>
      </c>
      <c r="Z162" s="143"/>
      <c r="AA162" s="283"/>
      <c r="AB162" s="208"/>
    </row>
    <row r="163" spans="1:33" ht="36.75" thickBot="1" x14ac:dyDescent="0.25">
      <c r="A163" s="202"/>
      <c r="B163" s="209" t="s">
        <v>662</v>
      </c>
      <c r="C163" s="181">
        <v>20144</v>
      </c>
      <c r="D163" s="182"/>
      <c r="E163" s="183"/>
      <c r="F163" s="183"/>
      <c r="G163" s="183"/>
      <c r="H163" s="183"/>
      <c r="I163" s="183"/>
      <c r="J163" s="183"/>
      <c r="K163" s="230"/>
      <c r="L163" s="230">
        <v>24870000</v>
      </c>
      <c r="M163" s="231" t="s">
        <v>266</v>
      </c>
      <c r="N163" s="184">
        <v>25</v>
      </c>
      <c r="O163" s="185">
        <f t="shared" si="18"/>
        <v>31087500</v>
      </c>
      <c r="P163" s="186">
        <v>30870000</v>
      </c>
      <c r="Q163" s="187">
        <f t="shared" si="12"/>
        <v>0.24125452352231605</v>
      </c>
      <c r="R163" s="181">
        <v>25</v>
      </c>
      <c r="S163" s="188">
        <f t="shared" si="16"/>
        <v>38587500</v>
      </c>
      <c r="T163" s="189">
        <v>41670000</v>
      </c>
      <c r="U163" s="190">
        <f t="shared" si="17"/>
        <v>0.3498542274052478</v>
      </c>
      <c r="V163" s="191"/>
      <c r="W163" s="191" t="str">
        <f t="shared" si="14"/>
        <v>44</v>
      </c>
      <c r="X163" s="191" t="str">
        <f t="shared" si="15"/>
        <v>201</v>
      </c>
      <c r="Y163" s="347">
        <v>12000</v>
      </c>
      <c r="Z163" s="201"/>
      <c r="AA163" s="284"/>
      <c r="AB163" s="210"/>
    </row>
    <row r="164" spans="1:33" s="375" customFormat="1" x14ac:dyDescent="0.2">
      <c r="A164" s="361"/>
      <c r="B164" s="436" t="s">
        <v>552</v>
      </c>
      <c r="C164" s="406">
        <v>20211</v>
      </c>
      <c r="E164" s="408"/>
      <c r="F164" s="408"/>
      <c r="G164" s="408"/>
      <c r="H164" s="408"/>
      <c r="I164" s="408"/>
      <c r="J164" s="408"/>
      <c r="K164" s="409"/>
      <c r="L164" s="409">
        <v>3870000</v>
      </c>
      <c r="M164" s="410" t="s">
        <v>266</v>
      </c>
      <c r="N164" s="405">
        <v>10</v>
      </c>
      <c r="O164" s="411">
        <f t="shared" si="18"/>
        <v>4257000</v>
      </c>
      <c r="P164" s="411">
        <v>4270000</v>
      </c>
      <c r="Q164" s="412">
        <f t="shared" si="12"/>
        <v>0.10335917312661498</v>
      </c>
      <c r="R164" s="406">
        <v>25</v>
      </c>
      <c r="S164" s="411">
        <f t="shared" si="16"/>
        <v>5337500</v>
      </c>
      <c r="T164" s="411">
        <v>5370000</v>
      </c>
      <c r="U164" s="413">
        <f t="shared" si="17"/>
        <v>0.2576112412177986</v>
      </c>
      <c r="V164" s="375" t="s">
        <v>613</v>
      </c>
      <c r="W164" s="375" t="str">
        <f t="shared" si="14"/>
        <v>11</v>
      </c>
      <c r="X164" s="375" t="str">
        <f t="shared" si="15"/>
        <v>202</v>
      </c>
      <c r="Y164" s="414">
        <v>1200</v>
      </c>
      <c r="Z164" s="415"/>
      <c r="AA164" s="374"/>
      <c r="AB164" s="430"/>
      <c r="AC164" s="501"/>
      <c r="AD164" s="509"/>
      <c r="AE164" s="502"/>
      <c r="AF164" s="509"/>
      <c r="AG164" s="504"/>
    </row>
    <row r="165" spans="1:33" s="375" customFormat="1" x14ac:dyDescent="0.2">
      <c r="A165" s="361"/>
      <c r="B165" s="437" t="s">
        <v>553</v>
      </c>
      <c r="C165" s="363">
        <v>20212</v>
      </c>
      <c r="E165" s="408"/>
      <c r="F165" s="408"/>
      <c r="G165" s="408"/>
      <c r="H165" s="408"/>
      <c r="I165" s="408"/>
      <c r="J165" s="408"/>
      <c r="K165" s="366"/>
      <c r="L165" s="366">
        <v>6470000</v>
      </c>
      <c r="M165" s="367" t="s">
        <v>266</v>
      </c>
      <c r="N165" s="368">
        <v>20</v>
      </c>
      <c r="O165" s="360">
        <f t="shared" si="18"/>
        <v>7764000</v>
      </c>
      <c r="P165" s="360">
        <v>7770000</v>
      </c>
      <c r="Q165" s="369">
        <f t="shared" ref="Q165:Q228" si="19">(P165-L165)/L165</f>
        <v>0.20092735703245751</v>
      </c>
      <c r="R165" s="363">
        <v>25</v>
      </c>
      <c r="S165" s="360">
        <f t="shared" si="16"/>
        <v>9712500</v>
      </c>
      <c r="T165" s="360">
        <v>9770000</v>
      </c>
      <c r="U165" s="370">
        <f t="shared" si="17"/>
        <v>0.2574002574002574</v>
      </c>
      <c r="V165" s="375" t="s">
        <v>613</v>
      </c>
      <c r="W165" s="375" t="str">
        <f t="shared" si="14"/>
        <v>12</v>
      </c>
      <c r="X165" s="375" t="str">
        <f t="shared" si="15"/>
        <v>202</v>
      </c>
      <c r="Y165" s="372">
        <v>2700</v>
      </c>
      <c r="Z165" s="373"/>
      <c r="AA165" s="374"/>
      <c r="AB165" s="418"/>
      <c r="AC165" s="501"/>
      <c r="AD165" s="509"/>
      <c r="AE165" s="502"/>
      <c r="AF165" s="509"/>
      <c r="AG165" s="504"/>
    </row>
    <row r="166" spans="1:33" s="375" customFormat="1" x14ac:dyDescent="0.2">
      <c r="A166" s="361"/>
      <c r="B166" s="437" t="s">
        <v>554</v>
      </c>
      <c r="C166" s="363">
        <v>20213</v>
      </c>
      <c r="E166" s="408"/>
      <c r="F166" s="408"/>
      <c r="G166" s="408"/>
      <c r="H166" s="408"/>
      <c r="I166" s="408"/>
      <c r="J166" s="408"/>
      <c r="K166" s="366"/>
      <c r="L166" s="366">
        <v>8970000</v>
      </c>
      <c r="M166" s="367" t="s">
        <v>266</v>
      </c>
      <c r="N166" s="368">
        <v>30</v>
      </c>
      <c r="O166" s="360">
        <f t="shared" si="18"/>
        <v>11661000</v>
      </c>
      <c r="P166" s="360">
        <v>11700000</v>
      </c>
      <c r="Q166" s="369">
        <f t="shared" si="19"/>
        <v>0.30434782608695654</v>
      </c>
      <c r="R166" s="363">
        <v>25</v>
      </c>
      <c r="S166" s="360">
        <f t="shared" si="16"/>
        <v>14625000</v>
      </c>
      <c r="T166" s="360">
        <v>14670000</v>
      </c>
      <c r="U166" s="370">
        <f t="shared" si="17"/>
        <v>0.25384615384615383</v>
      </c>
      <c r="V166" s="375" t="s">
        <v>613</v>
      </c>
      <c r="W166" s="375" t="str">
        <f t="shared" si="14"/>
        <v>13</v>
      </c>
      <c r="X166" s="375" t="str">
        <f t="shared" si="15"/>
        <v>202</v>
      </c>
      <c r="Y166" s="372">
        <v>5000</v>
      </c>
      <c r="Z166" s="373"/>
      <c r="AA166" s="374"/>
      <c r="AB166" s="418"/>
      <c r="AC166" s="501"/>
      <c r="AD166" s="509"/>
      <c r="AE166" s="502"/>
      <c r="AF166" s="509"/>
      <c r="AG166" s="504"/>
    </row>
    <row r="167" spans="1:33" s="375" customFormat="1" x14ac:dyDescent="0.2">
      <c r="A167" s="361"/>
      <c r="B167" s="437" t="s">
        <v>555</v>
      </c>
      <c r="C167" s="363">
        <v>20215</v>
      </c>
      <c r="E167" s="408"/>
      <c r="F167" s="408"/>
      <c r="G167" s="408"/>
      <c r="H167" s="408"/>
      <c r="I167" s="408"/>
      <c r="J167" s="408"/>
      <c r="K167" s="366"/>
      <c r="L167" s="366">
        <v>14570000</v>
      </c>
      <c r="M167" s="367" t="s">
        <v>266</v>
      </c>
      <c r="N167" s="368">
        <v>40</v>
      </c>
      <c r="O167" s="360">
        <f t="shared" si="18"/>
        <v>20398000</v>
      </c>
      <c r="P167" s="360">
        <v>20370000</v>
      </c>
      <c r="Q167" s="369">
        <f t="shared" si="19"/>
        <v>0.39807824296499655</v>
      </c>
      <c r="R167" s="363">
        <v>25</v>
      </c>
      <c r="S167" s="360">
        <f t="shared" si="16"/>
        <v>25462500</v>
      </c>
      <c r="T167" s="360">
        <v>25470000</v>
      </c>
      <c r="U167" s="370">
        <f t="shared" si="17"/>
        <v>0.25036818851251841</v>
      </c>
      <c r="V167" s="375" t="s">
        <v>613</v>
      </c>
      <c r="W167" s="375" t="str">
        <f t="shared" si="14"/>
        <v>15</v>
      </c>
      <c r="X167" s="375" t="str">
        <f t="shared" si="15"/>
        <v>202</v>
      </c>
      <c r="Y167" s="372">
        <v>9000</v>
      </c>
      <c r="Z167" s="373"/>
      <c r="AA167" s="374"/>
      <c r="AB167" s="418"/>
      <c r="AC167" s="501"/>
      <c r="AD167" s="509"/>
      <c r="AE167" s="502"/>
      <c r="AF167" s="509"/>
      <c r="AG167" s="504"/>
    </row>
    <row r="168" spans="1:33" s="375" customFormat="1" x14ac:dyDescent="0.2">
      <c r="A168" s="361"/>
      <c r="B168" s="431" t="s">
        <v>556</v>
      </c>
      <c r="C168" s="431">
        <v>20221</v>
      </c>
      <c r="E168" s="408"/>
      <c r="F168" s="408"/>
      <c r="G168" s="408"/>
      <c r="H168" s="408"/>
      <c r="I168" s="408"/>
      <c r="J168" s="408"/>
      <c r="K168" s="366"/>
      <c r="L168" s="366">
        <v>5370000</v>
      </c>
      <c r="M168" s="367" t="s">
        <v>266</v>
      </c>
      <c r="N168" s="368">
        <v>10</v>
      </c>
      <c r="O168" s="360">
        <f t="shared" si="18"/>
        <v>5907000</v>
      </c>
      <c r="P168" s="360">
        <v>5970000</v>
      </c>
      <c r="Q168" s="369">
        <f t="shared" si="19"/>
        <v>0.11173184357541899</v>
      </c>
      <c r="R168" s="363">
        <v>25</v>
      </c>
      <c r="S168" s="360">
        <f t="shared" si="16"/>
        <v>7462500</v>
      </c>
      <c r="T168" s="360">
        <v>8070000</v>
      </c>
      <c r="U168" s="370">
        <f t="shared" si="17"/>
        <v>0.35175879396984927</v>
      </c>
      <c r="V168" s="375" t="s">
        <v>613</v>
      </c>
      <c r="W168" s="375" t="str">
        <f t="shared" si="14"/>
        <v>21</v>
      </c>
      <c r="X168" s="375" t="str">
        <f t="shared" si="15"/>
        <v>202</v>
      </c>
      <c r="Y168" s="372">
        <v>2500</v>
      </c>
      <c r="Z168" s="373"/>
      <c r="AA168" s="374"/>
      <c r="AB168" s="418"/>
      <c r="AC168" s="501"/>
      <c r="AD168" s="509"/>
      <c r="AE168" s="502"/>
      <c r="AF168" s="509"/>
      <c r="AG168" s="504"/>
    </row>
    <row r="169" spans="1:33" s="375" customFormat="1" x14ac:dyDescent="0.2">
      <c r="A169" s="361"/>
      <c r="B169" s="431" t="s">
        <v>557</v>
      </c>
      <c r="C169" s="431">
        <v>20222</v>
      </c>
      <c r="E169" s="408"/>
      <c r="F169" s="408"/>
      <c r="G169" s="408"/>
      <c r="H169" s="408"/>
      <c r="I169" s="408"/>
      <c r="J169" s="408"/>
      <c r="K169" s="366"/>
      <c r="L169" s="366">
        <v>8070000</v>
      </c>
      <c r="M169" s="367" t="s">
        <v>266</v>
      </c>
      <c r="N169" s="368">
        <v>20</v>
      </c>
      <c r="O169" s="360">
        <f t="shared" si="18"/>
        <v>9684000</v>
      </c>
      <c r="P169" s="360">
        <v>9700000</v>
      </c>
      <c r="Q169" s="369">
        <f t="shared" si="19"/>
        <v>0.20198265179677818</v>
      </c>
      <c r="R169" s="363">
        <v>25</v>
      </c>
      <c r="S169" s="360">
        <f t="shared" si="16"/>
        <v>12125000</v>
      </c>
      <c r="T169" s="360">
        <v>13070000</v>
      </c>
      <c r="U169" s="370">
        <f t="shared" si="17"/>
        <v>0.34742268041237112</v>
      </c>
      <c r="V169" s="375" t="s">
        <v>613</v>
      </c>
      <c r="W169" s="375" t="str">
        <f t="shared" si="14"/>
        <v>22</v>
      </c>
      <c r="X169" s="375" t="str">
        <f t="shared" si="15"/>
        <v>202</v>
      </c>
      <c r="Y169" s="372">
        <v>3700</v>
      </c>
      <c r="Z169" s="373"/>
      <c r="AA169" s="374"/>
      <c r="AB169" s="418"/>
      <c r="AC169" s="501"/>
      <c r="AD169" s="509"/>
      <c r="AE169" s="502"/>
      <c r="AF169" s="509"/>
      <c r="AG169" s="504"/>
    </row>
    <row r="170" spans="1:33" s="375" customFormat="1" x14ac:dyDescent="0.2">
      <c r="A170" s="361"/>
      <c r="B170" s="431" t="s">
        <v>558</v>
      </c>
      <c r="C170" s="431">
        <v>20223</v>
      </c>
      <c r="E170" s="408"/>
      <c r="F170" s="408"/>
      <c r="G170" s="408"/>
      <c r="H170" s="408"/>
      <c r="I170" s="408"/>
      <c r="J170" s="408"/>
      <c r="K170" s="366"/>
      <c r="L170" s="366">
        <v>10170000</v>
      </c>
      <c r="M170" s="367" t="s">
        <v>266</v>
      </c>
      <c r="N170" s="368">
        <v>30</v>
      </c>
      <c r="O170" s="360">
        <f t="shared" si="18"/>
        <v>13221000</v>
      </c>
      <c r="P170" s="360">
        <v>13270000</v>
      </c>
      <c r="Q170" s="369">
        <f t="shared" si="19"/>
        <v>0.30481809242871188</v>
      </c>
      <c r="R170" s="363">
        <v>25</v>
      </c>
      <c r="S170" s="360">
        <f t="shared" si="16"/>
        <v>16587500</v>
      </c>
      <c r="T170" s="360">
        <v>17970000</v>
      </c>
      <c r="U170" s="370">
        <f t="shared" si="17"/>
        <v>0.35418236623963828</v>
      </c>
      <c r="V170" s="375" t="s">
        <v>613</v>
      </c>
      <c r="W170" s="375" t="str">
        <f t="shared" si="14"/>
        <v>23</v>
      </c>
      <c r="X170" s="375" t="str">
        <f t="shared" si="15"/>
        <v>202</v>
      </c>
      <c r="Y170" s="372">
        <v>5700</v>
      </c>
      <c r="Z170" s="373"/>
      <c r="AA170" s="374"/>
      <c r="AB170" s="418"/>
      <c r="AC170" s="501"/>
      <c r="AD170" s="509"/>
      <c r="AE170" s="502"/>
      <c r="AF170" s="509"/>
      <c r="AG170" s="504"/>
    </row>
    <row r="171" spans="1:33" s="375" customFormat="1" x14ac:dyDescent="0.2">
      <c r="A171" s="361"/>
      <c r="B171" s="431" t="s">
        <v>559</v>
      </c>
      <c r="C171" s="431">
        <v>20225</v>
      </c>
      <c r="E171" s="408"/>
      <c r="F171" s="408"/>
      <c r="G171" s="408"/>
      <c r="H171" s="408"/>
      <c r="I171" s="408"/>
      <c r="J171" s="408"/>
      <c r="K171" s="366"/>
      <c r="L171" s="366">
        <v>15070000</v>
      </c>
      <c r="M171" s="367" t="s">
        <v>266</v>
      </c>
      <c r="N171" s="368">
        <v>40</v>
      </c>
      <c r="O171" s="360">
        <f t="shared" si="18"/>
        <v>21098000</v>
      </c>
      <c r="P171" s="360">
        <v>21070000</v>
      </c>
      <c r="Q171" s="369">
        <f t="shared" si="19"/>
        <v>0.39814200398142002</v>
      </c>
      <c r="R171" s="363">
        <v>25</v>
      </c>
      <c r="S171" s="360">
        <f t="shared" si="16"/>
        <v>26337500</v>
      </c>
      <c r="T171" s="360">
        <v>28470000</v>
      </c>
      <c r="U171" s="370">
        <f t="shared" si="17"/>
        <v>0.35121025154247748</v>
      </c>
      <c r="V171" s="375" t="s">
        <v>613</v>
      </c>
      <c r="W171" s="375" t="str">
        <f t="shared" si="14"/>
        <v>25</v>
      </c>
      <c r="X171" s="375" t="str">
        <f t="shared" si="15"/>
        <v>202</v>
      </c>
      <c r="Y171" s="372">
        <v>9000</v>
      </c>
      <c r="Z171" s="373"/>
      <c r="AA171" s="374"/>
      <c r="AB171" s="418"/>
      <c r="AC171" s="501"/>
      <c r="AD171" s="509"/>
      <c r="AE171" s="502"/>
      <c r="AF171" s="509"/>
      <c r="AG171" s="504"/>
    </row>
    <row r="172" spans="1:33" s="375" customFormat="1" x14ac:dyDescent="0.2">
      <c r="A172" s="361"/>
      <c r="B172" s="431" t="s">
        <v>560</v>
      </c>
      <c r="C172" s="431">
        <v>20231</v>
      </c>
      <c r="E172" s="408"/>
      <c r="F172" s="408"/>
      <c r="G172" s="408"/>
      <c r="H172" s="408"/>
      <c r="I172" s="408"/>
      <c r="J172" s="408"/>
      <c r="K172" s="366"/>
      <c r="L172" s="366">
        <v>5870000</v>
      </c>
      <c r="M172" s="367" t="s">
        <v>266</v>
      </c>
      <c r="N172" s="368">
        <v>10</v>
      </c>
      <c r="O172" s="360">
        <f t="shared" si="18"/>
        <v>6457000</v>
      </c>
      <c r="P172" s="360">
        <v>6470000</v>
      </c>
      <c r="Q172" s="369">
        <f t="shared" si="19"/>
        <v>0.10221465076660988</v>
      </c>
      <c r="R172" s="363">
        <v>25</v>
      </c>
      <c r="S172" s="360">
        <f t="shared" si="16"/>
        <v>8087500</v>
      </c>
      <c r="T172" s="360">
        <v>8770000</v>
      </c>
      <c r="U172" s="370">
        <f t="shared" si="17"/>
        <v>0.3554868624420402</v>
      </c>
      <c r="V172" s="375" t="s">
        <v>613</v>
      </c>
      <c r="W172" s="375" t="str">
        <f t="shared" si="14"/>
        <v>31</v>
      </c>
      <c r="X172" s="375" t="str">
        <f t="shared" si="15"/>
        <v>202</v>
      </c>
      <c r="Y172" s="372">
        <v>2500</v>
      </c>
      <c r="Z172" s="373"/>
      <c r="AA172" s="374"/>
      <c r="AB172" s="418"/>
      <c r="AC172" s="501"/>
      <c r="AD172" s="509"/>
      <c r="AE172" s="502"/>
      <c r="AF172" s="509"/>
      <c r="AG172" s="504"/>
    </row>
    <row r="173" spans="1:33" s="375" customFormat="1" x14ac:dyDescent="0.2">
      <c r="A173" s="361"/>
      <c r="B173" s="431" t="s">
        <v>561</v>
      </c>
      <c r="C173" s="431">
        <v>20232</v>
      </c>
      <c r="E173" s="408"/>
      <c r="F173" s="408"/>
      <c r="G173" s="408"/>
      <c r="H173" s="408"/>
      <c r="I173" s="408"/>
      <c r="J173" s="408"/>
      <c r="K173" s="366"/>
      <c r="L173" s="366">
        <v>8270000</v>
      </c>
      <c r="M173" s="367" t="s">
        <v>266</v>
      </c>
      <c r="N173" s="368">
        <v>20</v>
      </c>
      <c r="O173" s="360">
        <f t="shared" si="18"/>
        <v>9924000</v>
      </c>
      <c r="P173" s="360">
        <v>9970000</v>
      </c>
      <c r="Q173" s="369">
        <f t="shared" si="19"/>
        <v>0.20556227327690446</v>
      </c>
      <c r="R173" s="363">
        <v>25</v>
      </c>
      <c r="S173" s="360">
        <f t="shared" si="16"/>
        <v>12462500</v>
      </c>
      <c r="T173" s="360">
        <v>12570000</v>
      </c>
      <c r="U173" s="370">
        <f t="shared" si="17"/>
        <v>0.26078234704112335</v>
      </c>
      <c r="V173" s="375" t="s">
        <v>613</v>
      </c>
      <c r="W173" s="375" t="str">
        <f t="shared" si="14"/>
        <v>32</v>
      </c>
      <c r="X173" s="375" t="str">
        <f t="shared" si="15"/>
        <v>202</v>
      </c>
      <c r="Y173" s="372">
        <v>3700</v>
      </c>
      <c r="Z173" s="373"/>
      <c r="AA173" s="374"/>
      <c r="AB173" s="418"/>
      <c r="AC173" s="501"/>
      <c r="AD173" s="509"/>
      <c r="AE173" s="502"/>
      <c r="AF173" s="509"/>
      <c r="AG173" s="504"/>
    </row>
    <row r="174" spans="1:33" s="375" customFormat="1" x14ac:dyDescent="0.2">
      <c r="A174" s="361"/>
      <c r="B174" s="431" t="s">
        <v>562</v>
      </c>
      <c r="C174" s="431">
        <v>20233</v>
      </c>
      <c r="E174" s="408"/>
      <c r="F174" s="408"/>
      <c r="G174" s="408"/>
      <c r="H174" s="408"/>
      <c r="I174" s="408"/>
      <c r="J174" s="408"/>
      <c r="K174" s="366"/>
      <c r="L174" s="366">
        <v>10470000</v>
      </c>
      <c r="M174" s="367" t="s">
        <v>266</v>
      </c>
      <c r="N174" s="368">
        <v>30</v>
      </c>
      <c r="O174" s="360">
        <f t="shared" si="18"/>
        <v>13611000</v>
      </c>
      <c r="P174" s="360">
        <v>13670000</v>
      </c>
      <c r="Q174" s="369">
        <f t="shared" si="19"/>
        <v>0.30563514804202485</v>
      </c>
      <c r="R174" s="363">
        <v>25</v>
      </c>
      <c r="S174" s="360">
        <f t="shared" si="16"/>
        <v>17087500</v>
      </c>
      <c r="T174" s="360">
        <v>17170000</v>
      </c>
      <c r="U174" s="370">
        <f t="shared" si="17"/>
        <v>0.25603511338697876</v>
      </c>
      <c r="V174" s="375" t="s">
        <v>613</v>
      </c>
      <c r="W174" s="375" t="str">
        <f t="shared" si="14"/>
        <v>33</v>
      </c>
      <c r="X174" s="375" t="str">
        <f t="shared" si="15"/>
        <v>202</v>
      </c>
      <c r="Y174" s="372">
        <v>5700</v>
      </c>
      <c r="Z174" s="373"/>
      <c r="AA174" s="374"/>
      <c r="AB174" s="418"/>
      <c r="AC174" s="501"/>
      <c r="AD174" s="509"/>
      <c r="AE174" s="502"/>
      <c r="AF174" s="509"/>
      <c r="AG174" s="504"/>
    </row>
    <row r="175" spans="1:33" s="375" customFormat="1" x14ac:dyDescent="0.2">
      <c r="A175" s="361"/>
      <c r="B175" s="431" t="s">
        <v>563</v>
      </c>
      <c r="C175" s="431">
        <v>20235</v>
      </c>
      <c r="E175" s="408"/>
      <c r="F175" s="408"/>
      <c r="G175" s="408"/>
      <c r="H175" s="408"/>
      <c r="I175" s="408"/>
      <c r="J175" s="408"/>
      <c r="K175" s="366"/>
      <c r="L175" s="366">
        <v>15670000</v>
      </c>
      <c r="M175" s="367" t="s">
        <v>266</v>
      </c>
      <c r="N175" s="368">
        <v>40</v>
      </c>
      <c r="O175" s="360">
        <f t="shared" si="18"/>
        <v>21938000</v>
      </c>
      <c r="P175" s="360">
        <v>21970000</v>
      </c>
      <c r="Q175" s="369">
        <f t="shared" si="19"/>
        <v>0.40204211869814932</v>
      </c>
      <c r="R175" s="363">
        <v>25</v>
      </c>
      <c r="S175" s="360">
        <f t="shared" si="16"/>
        <v>27462500</v>
      </c>
      <c r="T175" s="360">
        <v>29670000</v>
      </c>
      <c r="U175" s="370">
        <f t="shared" si="17"/>
        <v>0.35047792444242148</v>
      </c>
      <c r="V175" s="375" t="s">
        <v>613</v>
      </c>
      <c r="W175" s="375" t="str">
        <f t="shared" si="14"/>
        <v>35</v>
      </c>
      <c r="X175" s="375" t="str">
        <f t="shared" si="15"/>
        <v>202</v>
      </c>
      <c r="Y175" s="372">
        <v>9000</v>
      </c>
      <c r="Z175" s="373"/>
      <c r="AA175" s="374"/>
      <c r="AB175" s="418"/>
      <c r="AC175" s="501"/>
      <c r="AD175" s="509"/>
      <c r="AE175" s="502"/>
      <c r="AF175" s="509"/>
      <c r="AG175" s="504"/>
    </row>
    <row r="176" spans="1:33" s="375" customFormat="1" x14ac:dyDescent="0.2">
      <c r="A176" s="361"/>
      <c r="B176" s="437" t="s">
        <v>564</v>
      </c>
      <c r="C176" s="363">
        <v>20241</v>
      </c>
      <c r="E176" s="408"/>
      <c r="F176" s="408"/>
      <c r="G176" s="408"/>
      <c r="H176" s="408"/>
      <c r="I176" s="408"/>
      <c r="J176" s="408"/>
      <c r="K176" s="366"/>
      <c r="L176" s="366">
        <v>13270000</v>
      </c>
      <c r="M176" s="367" t="s">
        <v>266</v>
      </c>
      <c r="N176" s="368">
        <v>40</v>
      </c>
      <c r="O176" s="360">
        <f t="shared" si="18"/>
        <v>18578000</v>
      </c>
      <c r="P176" s="360">
        <v>18570000</v>
      </c>
      <c r="Q176" s="369">
        <f t="shared" si="19"/>
        <v>0.39939713639788998</v>
      </c>
      <c r="R176" s="363">
        <v>25</v>
      </c>
      <c r="S176" s="360">
        <f t="shared" si="16"/>
        <v>23212500</v>
      </c>
      <c r="T176" s="360">
        <v>24670000</v>
      </c>
      <c r="U176" s="370">
        <f t="shared" si="17"/>
        <v>0.32848680667743674</v>
      </c>
      <c r="V176" s="375" t="s">
        <v>613</v>
      </c>
      <c r="W176" s="375" t="str">
        <f t="shared" si="14"/>
        <v>41</v>
      </c>
      <c r="X176" s="375" t="str">
        <f t="shared" si="15"/>
        <v>202</v>
      </c>
      <c r="Y176" s="372">
        <v>9000</v>
      </c>
      <c r="Z176" s="373"/>
      <c r="AA176" s="374"/>
      <c r="AB176" s="418"/>
      <c r="AC176" s="501"/>
      <c r="AD176" s="509"/>
      <c r="AE176" s="502"/>
      <c r="AF176" s="509"/>
      <c r="AG176" s="504"/>
    </row>
    <row r="177" spans="1:33" s="375" customFormat="1" x14ac:dyDescent="0.2">
      <c r="A177" s="361"/>
      <c r="B177" s="437" t="s">
        <v>565</v>
      </c>
      <c r="C177" s="363">
        <v>20244</v>
      </c>
      <c r="E177" s="408"/>
      <c r="F177" s="408"/>
      <c r="G177" s="408"/>
      <c r="H177" s="408"/>
      <c r="I177" s="408"/>
      <c r="J177" s="408"/>
      <c r="K177" s="366"/>
      <c r="L177" s="366">
        <v>24870000</v>
      </c>
      <c r="M177" s="367" t="s">
        <v>266</v>
      </c>
      <c r="N177" s="368">
        <v>25</v>
      </c>
      <c r="O177" s="360">
        <f t="shared" si="18"/>
        <v>31087500</v>
      </c>
      <c r="P177" s="360">
        <v>30870000</v>
      </c>
      <c r="Q177" s="369">
        <f t="shared" si="19"/>
        <v>0.24125452352231605</v>
      </c>
      <c r="R177" s="363">
        <v>25</v>
      </c>
      <c r="S177" s="360">
        <f t="shared" si="16"/>
        <v>38587500</v>
      </c>
      <c r="T177" s="360">
        <v>41670000</v>
      </c>
      <c r="U177" s="370">
        <f t="shared" si="17"/>
        <v>0.3498542274052478</v>
      </c>
      <c r="V177" s="375" t="s">
        <v>613</v>
      </c>
      <c r="W177" s="375" t="str">
        <f t="shared" si="14"/>
        <v>44</v>
      </c>
      <c r="X177" s="375" t="str">
        <f t="shared" si="15"/>
        <v>202</v>
      </c>
      <c r="Y177" s="372">
        <v>12000</v>
      </c>
      <c r="Z177" s="373"/>
      <c r="AA177" s="374"/>
      <c r="AB177" s="418"/>
      <c r="AC177" s="501"/>
      <c r="AD177" s="509"/>
      <c r="AE177" s="502"/>
      <c r="AF177" s="509"/>
      <c r="AG177" s="504"/>
    </row>
    <row r="178" spans="1:33" s="375" customFormat="1" x14ac:dyDescent="0.2">
      <c r="A178" s="361"/>
      <c r="B178" s="437" t="s">
        <v>298</v>
      </c>
      <c r="C178" s="360">
        <v>20311</v>
      </c>
      <c r="E178" s="408"/>
      <c r="F178" s="408"/>
      <c r="G178" s="408"/>
      <c r="H178" s="408"/>
      <c r="I178" s="408"/>
      <c r="J178" s="408"/>
      <c r="K178" s="366"/>
      <c r="L178" s="366">
        <v>3870000</v>
      </c>
      <c r="M178" s="367" t="s">
        <v>266</v>
      </c>
      <c r="N178" s="368">
        <v>10</v>
      </c>
      <c r="O178" s="360">
        <f t="shared" si="18"/>
        <v>4257000</v>
      </c>
      <c r="P178" s="360">
        <v>4270000</v>
      </c>
      <c r="Q178" s="369">
        <f t="shared" si="19"/>
        <v>0.10335917312661498</v>
      </c>
      <c r="R178" s="363">
        <v>25</v>
      </c>
      <c r="S178" s="360">
        <f t="shared" si="16"/>
        <v>5337500</v>
      </c>
      <c r="T178" s="360">
        <v>5370000</v>
      </c>
      <c r="U178" s="370">
        <f t="shared" si="17"/>
        <v>0.2576112412177986</v>
      </c>
      <c r="V178" s="375" t="s">
        <v>613</v>
      </c>
      <c r="W178" s="375" t="str">
        <f t="shared" si="14"/>
        <v>11</v>
      </c>
      <c r="X178" s="375" t="str">
        <f t="shared" si="15"/>
        <v>203</v>
      </c>
      <c r="Y178" s="372">
        <v>1100</v>
      </c>
      <c r="Z178" s="373"/>
      <c r="AA178" s="374"/>
      <c r="AB178" s="418"/>
      <c r="AC178" s="501"/>
      <c r="AD178" s="509"/>
      <c r="AE178" s="502"/>
      <c r="AF178" s="509"/>
      <c r="AG178" s="504"/>
    </row>
    <row r="179" spans="1:33" s="375" customFormat="1" x14ac:dyDescent="0.2">
      <c r="A179" s="361"/>
      <c r="B179" s="437" t="s">
        <v>299</v>
      </c>
      <c r="C179" s="360">
        <v>20312</v>
      </c>
      <c r="E179" s="408"/>
      <c r="F179" s="408"/>
      <c r="G179" s="408"/>
      <c r="H179" s="408"/>
      <c r="I179" s="408"/>
      <c r="J179" s="408"/>
      <c r="K179" s="366"/>
      <c r="L179" s="366">
        <v>6470000</v>
      </c>
      <c r="M179" s="367" t="s">
        <v>266</v>
      </c>
      <c r="N179" s="368">
        <v>20</v>
      </c>
      <c r="O179" s="360">
        <f t="shared" si="18"/>
        <v>7764000</v>
      </c>
      <c r="P179" s="360">
        <v>7770000</v>
      </c>
      <c r="Q179" s="369">
        <f t="shared" si="19"/>
        <v>0.20092735703245751</v>
      </c>
      <c r="R179" s="363">
        <v>25</v>
      </c>
      <c r="S179" s="360">
        <f t="shared" si="16"/>
        <v>9712500</v>
      </c>
      <c r="T179" s="360">
        <v>9770000</v>
      </c>
      <c r="U179" s="370">
        <f t="shared" si="17"/>
        <v>0.2574002574002574</v>
      </c>
      <c r="V179" s="375" t="s">
        <v>613</v>
      </c>
      <c r="W179" s="375" t="str">
        <f t="shared" si="14"/>
        <v>12</v>
      </c>
      <c r="X179" s="375" t="str">
        <f t="shared" si="15"/>
        <v>203</v>
      </c>
      <c r="Y179" s="372">
        <v>2300</v>
      </c>
      <c r="Z179" s="373"/>
      <c r="AA179" s="374"/>
      <c r="AB179" s="418"/>
      <c r="AC179" s="501"/>
      <c r="AD179" s="509"/>
      <c r="AE179" s="502"/>
      <c r="AF179" s="509"/>
      <c r="AG179" s="504"/>
    </row>
    <row r="180" spans="1:33" s="375" customFormat="1" x14ac:dyDescent="0.2">
      <c r="A180" s="361"/>
      <c r="B180" s="437" t="s">
        <v>300</v>
      </c>
      <c r="C180" s="360">
        <v>20313</v>
      </c>
      <c r="E180" s="408"/>
      <c r="F180" s="408"/>
      <c r="G180" s="408"/>
      <c r="H180" s="408"/>
      <c r="I180" s="408"/>
      <c r="J180" s="408"/>
      <c r="K180" s="366"/>
      <c r="L180" s="366">
        <v>8970000</v>
      </c>
      <c r="M180" s="367" t="s">
        <v>266</v>
      </c>
      <c r="N180" s="368">
        <v>30</v>
      </c>
      <c r="O180" s="360">
        <f t="shared" si="18"/>
        <v>11661000</v>
      </c>
      <c r="P180" s="360">
        <v>11700000</v>
      </c>
      <c r="Q180" s="369">
        <f t="shared" si="19"/>
        <v>0.30434782608695654</v>
      </c>
      <c r="R180" s="363">
        <v>25</v>
      </c>
      <c r="S180" s="360">
        <f t="shared" si="16"/>
        <v>14625000</v>
      </c>
      <c r="T180" s="360">
        <v>14670000</v>
      </c>
      <c r="U180" s="370">
        <f t="shared" si="17"/>
        <v>0.25384615384615383</v>
      </c>
      <c r="V180" s="375" t="s">
        <v>613</v>
      </c>
      <c r="W180" s="375" t="str">
        <f t="shared" si="14"/>
        <v>13</v>
      </c>
      <c r="X180" s="375" t="str">
        <f t="shared" si="15"/>
        <v>203</v>
      </c>
      <c r="Y180" s="372">
        <v>3700</v>
      </c>
      <c r="Z180" s="373"/>
      <c r="AA180" s="374"/>
      <c r="AB180" s="418"/>
      <c r="AC180" s="501"/>
      <c r="AD180" s="509"/>
      <c r="AE180" s="502"/>
      <c r="AF180" s="509"/>
      <c r="AG180" s="504"/>
    </row>
    <row r="181" spans="1:33" s="375" customFormat="1" x14ac:dyDescent="0.2">
      <c r="A181" s="361"/>
      <c r="B181" s="437" t="s">
        <v>301</v>
      </c>
      <c r="C181" s="360">
        <v>20315</v>
      </c>
      <c r="E181" s="408"/>
      <c r="F181" s="408"/>
      <c r="G181" s="408"/>
      <c r="H181" s="408"/>
      <c r="I181" s="408"/>
      <c r="J181" s="408"/>
      <c r="K181" s="366"/>
      <c r="L181" s="366">
        <v>14570000</v>
      </c>
      <c r="M181" s="367" t="s">
        <v>266</v>
      </c>
      <c r="N181" s="368">
        <v>40</v>
      </c>
      <c r="O181" s="360">
        <f t="shared" si="18"/>
        <v>20398000</v>
      </c>
      <c r="P181" s="360">
        <v>20370000</v>
      </c>
      <c r="Q181" s="369">
        <f t="shared" si="19"/>
        <v>0.39807824296499655</v>
      </c>
      <c r="R181" s="363">
        <v>25</v>
      </c>
      <c r="S181" s="360">
        <f t="shared" si="16"/>
        <v>25462500</v>
      </c>
      <c r="T181" s="360">
        <v>25470000</v>
      </c>
      <c r="U181" s="370">
        <f t="shared" si="17"/>
        <v>0.25036818851251841</v>
      </c>
      <c r="V181" s="375" t="s">
        <v>613</v>
      </c>
      <c r="W181" s="375" t="str">
        <f t="shared" si="14"/>
        <v>15</v>
      </c>
      <c r="X181" s="375" t="str">
        <f t="shared" si="15"/>
        <v>203</v>
      </c>
      <c r="Y181" s="372">
        <v>5900</v>
      </c>
      <c r="Z181" s="373"/>
      <c r="AA181" s="374"/>
      <c r="AB181" s="418"/>
      <c r="AC181" s="501"/>
      <c r="AD181" s="509"/>
      <c r="AE181" s="502"/>
      <c r="AF181" s="509"/>
      <c r="AG181" s="504"/>
    </row>
    <row r="182" spans="1:33" s="375" customFormat="1" x14ac:dyDescent="0.2">
      <c r="A182" s="361"/>
      <c r="B182" s="431" t="s">
        <v>302</v>
      </c>
      <c r="C182" s="431">
        <v>20321</v>
      </c>
      <c r="E182" s="408"/>
      <c r="F182" s="408"/>
      <c r="G182" s="408"/>
      <c r="H182" s="408"/>
      <c r="I182" s="408"/>
      <c r="J182" s="408"/>
      <c r="K182" s="366"/>
      <c r="L182" s="366">
        <v>5370000</v>
      </c>
      <c r="M182" s="367" t="s">
        <v>266</v>
      </c>
      <c r="N182" s="368">
        <v>10</v>
      </c>
      <c r="O182" s="360">
        <f t="shared" si="18"/>
        <v>5907000</v>
      </c>
      <c r="P182" s="360">
        <v>5970000</v>
      </c>
      <c r="Q182" s="369">
        <f t="shared" si="19"/>
        <v>0.11173184357541899</v>
      </c>
      <c r="R182" s="363">
        <v>25</v>
      </c>
      <c r="S182" s="360">
        <f t="shared" si="16"/>
        <v>7462500</v>
      </c>
      <c r="T182" s="360">
        <v>8070000</v>
      </c>
      <c r="U182" s="370">
        <f t="shared" si="17"/>
        <v>0.35175879396984927</v>
      </c>
      <c r="V182" s="375" t="s">
        <v>613</v>
      </c>
      <c r="W182" s="375" t="str">
        <f t="shared" si="14"/>
        <v>21</v>
      </c>
      <c r="X182" s="375" t="str">
        <f t="shared" si="15"/>
        <v>203</v>
      </c>
      <c r="Y182" s="372">
        <v>1500</v>
      </c>
      <c r="Z182" s="373"/>
      <c r="AA182" s="374"/>
      <c r="AB182" s="418"/>
      <c r="AC182" s="501"/>
      <c r="AD182" s="509"/>
      <c r="AE182" s="502"/>
      <c r="AF182" s="509"/>
      <c r="AG182" s="504"/>
    </row>
    <row r="183" spans="1:33" s="375" customFormat="1" x14ac:dyDescent="0.2">
      <c r="A183" s="361"/>
      <c r="B183" s="431" t="s">
        <v>303</v>
      </c>
      <c r="C183" s="431">
        <v>20322</v>
      </c>
      <c r="E183" s="408"/>
      <c r="F183" s="408"/>
      <c r="G183" s="408"/>
      <c r="H183" s="408"/>
      <c r="I183" s="408"/>
      <c r="J183" s="408"/>
      <c r="K183" s="366"/>
      <c r="L183" s="366">
        <v>8070000</v>
      </c>
      <c r="M183" s="367" t="s">
        <v>266</v>
      </c>
      <c r="N183" s="368">
        <v>20</v>
      </c>
      <c r="O183" s="360">
        <f t="shared" si="18"/>
        <v>9684000</v>
      </c>
      <c r="P183" s="360">
        <v>9700000</v>
      </c>
      <c r="Q183" s="369">
        <f t="shared" si="19"/>
        <v>0.20198265179677818</v>
      </c>
      <c r="R183" s="363">
        <v>25</v>
      </c>
      <c r="S183" s="360">
        <f t="shared" si="16"/>
        <v>12125000</v>
      </c>
      <c r="T183" s="360">
        <v>13070000</v>
      </c>
      <c r="U183" s="370">
        <f t="shared" si="17"/>
        <v>0.34742268041237112</v>
      </c>
      <c r="V183" s="375" t="s">
        <v>613</v>
      </c>
      <c r="W183" s="375" t="str">
        <f t="shared" si="14"/>
        <v>22</v>
      </c>
      <c r="X183" s="375" t="str">
        <f t="shared" si="15"/>
        <v>203</v>
      </c>
      <c r="Y183" s="372">
        <v>2700</v>
      </c>
      <c r="Z183" s="373"/>
      <c r="AA183" s="374"/>
      <c r="AB183" s="418"/>
      <c r="AC183" s="501"/>
      <c r="AD183" s="509"/>
      <c r="AE183" s="502"/>
      <c r="AF183" s="509"/>
      <c r="AG183" s="504"/>
    </row>
    <row r="184" spans="1:33" s="375" customFormat="1" x14ac:dyDescent="0.2">
      <c r="A184" s="361"/>
      <c r="B184" s="431" t="s">
        <v>304</v>
      </c>
      <c r="C184" s="431">
        <v>20323</v>
      </c>
      <c r="E184" s="408"/>
      <c r="F184" s="408"/>
      <c r="G184" s="408"/>
      <c r="H184" s="408"/>
      <c r="I184" s="408"/>
      <c r="J184" s="408"/>
      <c r="K184" s="366"/>
      <c r="L184" s="366">
        <v>10170000</v>
      </c>
      <c r="M184" s="367" t="s">
        <v>266</v>
      </c>
      <c r="N184" s="368">
        <v>30</v>
      </c>
      <c r="O184" s="360">
        <f t="shared" si="18"/>
        <v>13221000</v>
      </c>
      <c r="P184" s="360">
        <v>13270000</v>
      </c>
      <c r="Q184" s="369">
        <f t="shared" si="19"/>
        <v>0.30481809242871188</v>
      </c>
      <c r="R184" s="363">
        <v>25</v>
      </c>
      <c r="S184" s="360">
        <f t="shared" si="16"/>
        <v>16587500</v>
      </c>
      <c r="T184" s="360">
        <v>17970000</v>
      </c>
      <c r="U184" s="370">
        <f t="shared" si="17"/>
        <v>0.35418236623963828</v>
      </c>
      <c r="V184" s="375" t="s">
        <v>613</v>
      </c>
      <c r="W184" s="375" t="str">
        <f t="shared" si="14"/>
        <v>23</v>
      </c>
      <c r="X184" s="375" t="str">
        <f t="shared" si="15"/>
        <v>203</v>
      </c>
      <c r="Y184" s="372">
        <v>4200</v>
      </c>
      <c r="Z184" s="373"/>
      <c r="AA184" s="374"/>
      <c r="AB184" s="418"/>
      <c r="AC184" s="501"/>
      <c r="AD184" s="509"/>
      <c r="AE184" s="502"/>
      <c r="AF184" s="509"/>
      <c r="AG184" s="504"/>
    </row>
    <row r="185" spans="1:33" s="375" customFormat="1" x14ac:dyDescent="0.2">
      <c r="A185" s="361"/>
      <c r="B185" s="431" t="s">
        <v>305</v>
      </c>
      <c r="C185" s="431">
        <v>20325</v>
      </c>
      <c r="E185" s="408"/>
      <c r="F185" s="408"/>
      <c r="G185" s="408"/>
      <c r="H185" s="408"/>
      <c r="I185" s="408"/>
      <c r="J185" s="408"/>
      <c r="K185" s="366"/>
      <c r="L185" s="366">
        <v>15070000</v>
      </c>
      <c r="M185" s="367" t="s">
        <v>266</v>
      </c>
      <c r="N185" s="368">
        <v>40</v>
      </c>
      <c r="O185" s="360">
        <f t="shared" si="18"/>
        <v>21098000</v>
      </c>
      <c r="P185" s="360">
        <v>21070000</v>
      </c>
      <c r="Q185" s="369">
        <f t="shared" si="19"/>
        <v>0.39814200398142002</v>
      </c>
      <c r="R185" s="363">
        <v>25</v>
      </c>
      <c r="S185" s="360">
        <f t="shared" si="16"/>
        <v>26337500</v>
      </c>
      <c r="T185" s="360">
        <v>28470000</v>
      </c>
      <c r="U185" s="370">
        <f t="shared" si="17"/>
        <v>0.35121025154247748</v>
      </c>
      <c r="V185" s="375" t="s">
        <v>613</v>
      </c>
      <c r="W185" s="375" t="str">
        <f t="shared" si="14"/>
        <v>25</v>
      </c>
      <c r="X185" s="375" t="str">
        <f t="shared" si="15"/>
        <v>203</v>
      </c>
      <c r="Y185" s="372">
        <v>7500</v>
      </c>
      <c r="Z185" s="373"/>
      <c r="AA185" s="374"/>
      <c r="AB185" s="418"/>
      <c r="AC185" s="501"/>
      <c r="AD185" s="509"/>
      <c r="AE185" s="502"/>
      <c r="AF185" s="509"/>
      <c r="AG185" s="504"/>
    </row>
    <row r="186" spans="1:33" s="375" customFormat="1" x14ac:dyDescent="0.2">
      <c r="A186" s="361"/>
      <c r="B186" s="431" t="s">
        <v>306</v>
      </c>
      <c r="C186" s="431">
        <v>20331</v>
      </c>
      <c r="E186" s="408"/>
      <c r="F186" s="408"/>
      <c r="G186" s="408"/>
      <c r="H186" s="408"/>
      <c r="I186" s="408"/>
      <c r="J186" s="408"/>
      <c r="K186" s="366"/>
      <c r="L186" s="366">
        <v>5870000</v>
      </c>
      <c r="M186" s="367" t="s">
        <v>266</v>
      </c>
      <c r="N186" s="368">
        <v>10</v>
      </c>
      <c r="O186" s="360">
        <f t="shared" si="18"/>
        <v>6457000</v>
      </c>
      <c r="P186" s="360">
        <v>6470000</v>
      </c>
      <c r="Q186" s="369">
        <f t="shared" si="19"/>
        <v>0.10221465076660988</v>
      </c>
      <c r="R186" s="363">
        <v>25</v>
      </c>
      <c r="S186" s="360">
        <f t="shared" si="16"/>
        <v>8087500</v>
      </c>
      <c r="T186" s="360">
        <v>8770000</v>
      </c>
      <c r="U186" s="370">
        <f t="shared" si="17"/>
        <v>0.3554868624420402</v>
      </c>
      <c r="V186" s="375" t="s">
        <v>613</v>
      </c>
      <c r="W186" s="375" t="str">
        <f t="shared" si="14"/>
        <v>31</v>
      </c>
      <c r="X186" s="375" t="str">
        <f t="shared" si="15"/>
        <v>203</v>
      </c>
      <c r="Y186" s="372">
        <v>2500</v>
      </c>
      <c r="Z186" s="373"/>
      <c r="AA186" s="374"/>
      <c r="AB186" s="418"/>
      <c r="AC186" s="501"/>
      <c r="AD186" s="509"/>
      <c r="AE186" s="502"/>
      <c r="AF186" s="509"/>
      <c r="AG186" s="504"/>
    </row>
    <row r="187" spans="1:33" s="375" customFormat="1" x14ac:dyDescent="0.2">
      <c r="A187" s="361"/>
      <c r="B187" s="431" t="s">
        <v>307</v>
      </c>
      <c r="C187" s="431">
        <v>20332</v>
      </c>
      <c r="E187" s="408"/>
      <c r="F187" s="408"/>
      <c r="G187" s="408"/>
      <c r="H187" s="408"/>
      <c r="I187" s="408"/>
      <c r="J187" s="408"/>
      <c r="K187" s="366"/>
      <c r="L187" s="366">
        <v>8270000</v>
      </c>
      <c r="M187" s="367" t="s">
        <v>266</v>
      </c>
      <c r="N187" s="368">
        <v>20</v>
      </c>
      <c r="O187" s="360">
        <f t="shared" si="18"/>
        <v>9924000</v>
      </c>
      <c r="P187" s="360">
        <v>9970000</v>
      </c>
      <c r="Q187" s="369">
        <f t="shared" si="19"/>
        <v>0.20556227327690446</v>
      </c>
      <c r="R187" s="363">
        <v>25</v>
      </c>
      <c r="S187" s="360">
        <f t="shared" si="16"/>
        <v>12462500</v>
      </c>
      <c r="T187" s="360">
        <v>12570000</v>
      </c>
      <c r="U187" s="370">
        <f t="shared" si="17"/>
        <v>0.26078234704112335</v>
      </c>
      <c r="V187" s="375" t="s">
        <v>613</v>
      </c>
      <c r="W187" s="375" t="str">
        <f t="shared" si="14"/>
        <v>32</v>
      </c>
      <c r="X187" s="375" t="str">
        <f t="shared" si="15"/>
        <v>203</v>
      </c>
      <c r="Y187" s="372">
        <v>3700</v>
      </c>
      <c r="Z187" s="373"/>
      <c r="AA187" s="374"/>
      <c r="AB187" s="418"/>
      <c r="AC187" s="501"/>
      <c r="AD187" s="509"/>
      <c r="AE187" s="502"/>
      <c r="AF187" s="509"/>
      <c r="AG187" s="504"/>
    </row>
    <row r="188" spans="1:33" s="375" customFormat="1" x14ac:dyDescent="0.2">
      <c r="A188" s="361"/>
      <c r="B188" s="431" t="s">
        <v>308</v>
      </c>
      <c r="C188" s="431">
        <v>20333</v>
      </c>
      <c r="E188" s="408"/>
      <c r="F188" s="408"/>
      <c r="G188" s="408"/>
      <c r="H188" s="408"/>
      <c r="I188" s="408"/>
      <c r="J188" s="408"/>
      <c r="K188" s="366"/>
      <c r="L188" s="366">
        <v>10470000</v>
      </c>
      <c r="M188" s="367" t="s">
        <v>266</v>
      </c>
      <c r="N188" s="368">
        <v>30</v>
      </c>
      <c r="O188" s="360">
        <f t="shared" si="18"/>
        <v>13611000</v>
      </c>
      <c r="P188" s="360">
        <v>13670000</v>
      </c>
      <c r="Q188" s="369">
        <f t="shared" si="19"/>
        <v>0.30563514804202485</v>
      </c>
      <c r="R188" s="363">
        <v>25</v>
      </c>
      <c r="S188" s="360">
        <f t="shared" si="16"/>
        <v>17087500</v>
      </c>
      <c r="T188" s="360">
        <v>17170000</v>
      </c>
      <c r="U188" s="370">
        <f t="shared" si="17"/>
        <v>0.25603511338697876</v>
      </c>
      <c r="V188" s="375" t="s">
        <v>613</v>
      </c>
      <c r="W188" s="375" t="str">
        <f t="shared" si="14"/>
        <v>33</v>
      </c>
      <c r="X188" s="375" t="str">
        <f t="shared" si="15"/>
        <v>203</v>
      </c>
      <c r="Y188" s="372">
        <v>5700</v>
      </c>
      <c r="Z188" s="373"/>
      <c r="AA188" s="374"/>
      <c r="AB188" s="418"/>
      <c r="AC188" s="501"/>
      <c r="AD188" s="509"/>
      <c r="AE188" s="502"/>
      <c r="AF188" s="509"/>
      <c r="AG188" s="504"/>
    </row>
    <row r="189" spans="1:33" s="375" customFormat="1" x14ac:dyDescent="0.2">
      <c r="A189" s="361"/>
      <c r="B189" s="431" t="s">
        <v>309</v>
      </c>
      <c r="C189" s="431">
        <v>20335</v>
      </c>
      <c r="E189" s="408"/>
      <c r="F189" s="408"/>
      <c r="G189" s="408"/>
      <c r="H189" s="408"/>
      <c r="I189" s="408"/>
      <c r="J189" s="408"/>
      <c r="K189" s="366"/>
      <c r="L189" s="366">
        <v>15670000</v>
      </c>
      <c r="M189" s="367" t="s">
        <v>266</v>
      </c>
      <c r="N189" s="368">
        <v>40</v>
      </c>
      <c r="O189" s="360">
        <f t="shared" si="18"/>
        <v>21938000</v>
      </c>
      <c r="P189" s="360">
        <v>21970000</v>
      </c>
      <c r="Q189" s="369">
        <f t="shared" si="19"/>
        <v>0.40204211869814932</v>
      </c>
      <c r="R189" s="363">
        <v>25</v>
      </c>
      <c r="S189" s="360">
        <f t="shared" si="16"/>
        <v>27462500</v>
      </c>
      <c r="T189" s="360">
        <v>29670000</v>
      </c>
      <c r="U189" s="370">
        <f t="shared" si="17"/>
        <v>0.35047792444242148</v>
      </c>
      <c r="V189" s="375" t="s">
        <v>613</v>
      </c>
      <c r="W189" s="375" t="str">
        <f t="shared" si="14"/>
        <v>35</v>
      </c>
      <c r="X189" s="375" t="str">
        <f t="shared" si="15"/>
        <v>203</v>
      </c>
      <c r="Y189" s="372">
        <v>9000</v>
      </c>
      <c r="Z189" s="373"/>
      <c r="AA189" s="374"/>
      <c r="AB189" s="418"/>
      <c r="AC189" s="501"/>
      <c r="AD189" s="509"/>
      <c r="AE189" s="502"/>
      <c r="AF189" s="509"/>
      <c r="AG189" s="504"/>
    </row>
    <row r="190" spans="1:33" s="375" customFormat="1" x14ac:dyDescent="0.2">
      <c r="A190" s="361"/>
      <c r="B190" s="437" t="s">
        <v>310</v>
      </c>
      <c r="C190" s="431">
        <v>20341</v>
      </c>
      <c r="E190" s="408"/>
      <c r="F190" s="408"/>
      <c r="G190" s="408"/>
      <c r="H190" s="408"/>
      <c r="I190" s="408"/>
      <c r="J190" s="408"/>
      <c r="K190" s="366"/>
      <c r="L190" s="366">
        <v>13270000</v>
      </c>
      <c r="M190" s="367" t="s">
        <v>266</v>
      </c>
      <c r="N190" s="368">
        <v>40</v>
      </c>
      <c r="O190" s="360">
        <f t="shared" si="18"/>
        <v>18578000</v>
      </c>
      <c r="P190" s="360">
        <v>18570000</v>
      </c>
      <c r="Q190" s="369">
        <f t="shared" si="19"/>
        <v>0.39939713639788998</v>
      </c>
      <c r="R190" s="363">
        <v>25</v>
      </c>
      <c r="S190" s="360">
        <f t="shared" si="16"/>
        <v>23212500</v>
      </c>
      <c r="T190" s="360">
        <v>24670000</v>
      </c>
      <c r="U190" s="370">
        <f t="shared" si="17"/>
        <v>0.32848680667743674</v>
      </c>
      <c r="V190" s="375" t="s">
        <v>613</v>
      </c>
      <c r="W190" s="375" t="str">
        <f t="shared" si="14"/>
        <v>41</v>
      </c>
      <c r="X190" s="375" t="str">
        <f t="shared" si="15"/>
        <v>203</v>
      </c>
      <c r="Y190" s="372">
        <v>9000</v>
      </c>
      <c r="Z190" s="373"/>
      <c r="AA190" s="374"/>
      <c r="AB190" s="418"/>
      <c r="AC190" s="501"/>
      <c r="AD190" s="509"/>
      <c r="AE190" s="502"/>
      <c r="AF190" s="509"/>
      <c r="AG190" s="504"/>
    </row>
    <row r="191" spans="1:33" s="375" customFormat="1" x14ac:dyDescent="0.2">
      <c r="A191" s="361"/>
      <c r="B191" s="437" t="s">
        <v>311</v>
      </c>
      <c r="C191" s="431">
        <v>20344</v>
      </c>
      <c r="E191" s="408"/>
      <c r="F191" s="408"/>
      <c r="G191" s="408"/>
      <c r="H191" s="408"/>
      <c r="I191" s="408"/>
      <c r="J191" s="408"/>
      <c r="K191" s="366"/>
      <c r="L191" s="366">
        <v>24870000</v>
      </c>
      <c r="M191" s="367" t="s">
        <v>266</v>
      </c>
      <c r="N191" s="368">
        <v>25</v>
      </c>
      <c r="O191" s="360">
        <f t="shared" si="18"/>
        <v>31087500</v>
      </c>
      <c r="P191" s="360">
        <v>30870000</v>
      </c>
      <c r="Q191" s="369">
        <f t="shared" si="19"/>
        <v>0.24125452352231605</v>
      </c>
      <c r="R191" s="363">
        <v>25</v>
      </c>
      <c r="S191" s="360">
        <f t="shared" si="16"/>
        <v>38587500</v>
      </c>
      <c r="T191" s="360">
        <v>41670000</v>
      </c>
      <c r="U191" s="370">
        <f t="shared" si="17"/>
        <v>0.3498542274052478</v>
      </c>
      <c r="V191" s="375" t="s">
        <v>613</v>
      </c>
      <c r="W191" s="375" t="str">
        <f t="shared" si="14"/>
        <v>44</v>
      </c>
      <c r="X191" s="375" t="str">
        <f t="shared" si="15"/>
        <v>203</v>
      </c>
      <c r="Y191" s="372">
        <v>12000</v>
      </c>
      <c r="Z191" s="373"/>
      <c r="AA191" s="374"/>
      <c r="AB191" s="418"/>
      <c r="AC191" s="501"/>
      <c r="AD191" s="509"/>
      <c r="AE191" s="502"/>
      <c r="AF191" s="509"/>
      <c r="AG191" s="504"/>
    </row>
    <row r="192" spans="1:33" s="375" customFormat="1" x14ac:dyDescent="0.2">
      <c r="A192" s="361"/>
      <c r="B192" s="360" t="s">
        <v>404</v>
      </c>
      <c r="C192" s="438">
        <v>21511</v>
      </c>
      <c r="E192" s="408"/>
      <c r="F192" s="408"/>
      <c r="G192" s="408"/>
      <c r="H192" s="408"/>
      <c r="I192" s="408"/>
      <c r="J192" s="408"/>
      <c r="K192" s="366"/>
      <c r="L192" s="366">
        <v>3870000</v>
      </c>
      <c r="M192" s="367" t="s">
        <v>266</v>
      </c>
      <c r="N192" s="368">
        <v>10</v>
      </c>
      <c r="O192" s="360">
        <f t="shared" si="18"/>
        <v>4257000</v>
      </c>
      <c r="P192" s="360">
        <v>4270000</v>
      </c>
      <c r="Q192" s="369">
        <f t="shared" si="19"/>
        <v>0.10335917312661498</v>
      </c>
      <c r="R192" s="363">
        <v>25</v>
      </c>
      <c r="S192" s="360">
        <f t="shared" si="16"/>
        <v>5337500</v>
      </c>
      <c r="T192" s="360">
        <v>5370000</v>
      </c>
      <c r="U192" s="370">
        <f t="shared" si="17"/>
        <v>0.2576112412177986</v>
      </c>
      <c r="V192" s="375" t="s">
        <v>613</v>
      </c>
      <c r="W192" s="375" t="str">
        <f t="shared" si="14"/>
        <v>11</v>
      </c>
      <c r="X192" s="375" t="str">
        <f t="shared" si="15"/>
        <v>215</v>
      </c>
      <c r="Y192" s="372">
        <v>1200</v>
      </c>
      <c r="Z192" s="373">
        <v>1350000</v>
      </c>
      <c r="AA192" s="374"/>
      <c r="AB192" s="418"/>
      <c r="AC192" s="501"/>
      <c r="AD192" s="509"/>
      <c r="AE192" s="502"/>
      <c r="AF192" s="509"/>
      <c r="AG192" s="504"/>
    </row>
    <row r="193" spans="1:33" s="375" customFormat="1" x14ac:dyDescent="0.2">
      <c r="A193" s="361"/>
      <c r="B193" s="360" t="s">
        <v>405</v>
      </c>
      <c r="C193" s="438">
        <v>21512</v>
      </c>
      <c r="E193" s="408"/>
      <c r="F193" s="408"/>
      <c r="G193" s="408"/>
      <c r="H193" s="408"/>
      <c r="I193" s="408"/>
      <c r="J193" s="408"/>
      <c r="K193" s="366"/>
      <c r="L193" s="366">
        <v>6470000</v>
      </c>
      <c r="M193" s="367" t="s">
        <v>266</v>
      </c>
      <c r="N193" s="368">
        <v>20</v>
      </c>
      <c r="O193" s="360">
        <f t="shared" si="18"/>
        <v>7764000</v>
      </c>
      <c r="P193" s="360">
        <v>7770000</v>
      </c>
      <c r="Q193" s="369">
        <f t="shared" si="19"/>
        <v>0.20092735703245751</v>
      </c>
      <c r="R193" s="363">
        <v>25</v>
      </c>
      <c r="S193" s="360">
        <f t="shared" si="16"/>
        <v>9712500</v>
      </c>
      <c r="T193" s="360">
        <v>9770000</v>
      </c>
      <c r="U193" s="370">
        <f t="shared" si="17"/>
        <v>0.2574002574002574</v>
      </c>
      <c r="V193" s="375" t="s">
        <v>613</v>
      </c>
      <c r="W193" s="375" t="str">
        <f t="shared" si="14"/>
        <v>12</v>
      </c>
      <c r="X193" s="375" t="str">
        <f t="shared" si="15"/>
        <v>215</v>
      </c>
      <c r="Y193" s="372">
        <v>2700</v>
      </c>
      <c r="Z193" s="373">
        <v>1800000</v>
      </c>
      <c r="AA193" s="374"/>
      <c r="AB193" s="418"/>
      <c r="AC193" s="501"/>
      <c r="AD193" s="509"/>
      <c r="AE193" s="502"/>
      <c r="AF193" s="509"/>
      <c r="AG193" s="504"/>
    </row>
    <row r="194" spans="1:33" s="375" customFormat="1" x14ac:dyDescent="0.2">
      <c r="A194" s="361"/>
      <c r="B194" s="360" t="s">
        <v>406</v>
      </c>
      <c r="C194" s="438">
        <v>21513</v>
      </c>
      <c r="E194" s="408"/>
      <c r="F194" s="408"/>
      <c r="G194" s="408"/>
      <c r="H194" s="408"/>
      <c r="I194" s="408"/>
      <c r="J194" s="408"/>
      <c r="K194" s="366"/>
      <c r="L194" s="366">
        <v>8970000</v>
      </c>
      <c r="M194" s="367" t="s">
        <v>266</v>
      </c>
      <c r="N194" s="368">
        <v>30</v>
      </c>
      <c r="O194" s="360">
        <f t="shared" si="18"/>
        <v>11661000</v>
      </c>
      <c r="P194" s="360">
        <v>11700000</v>
      </c>
      <c r="Q194" s="369">
        <f t="shared" si="19"/>
        <v>0.30434782608695654</v>
      </c>
      <c r="R194" s="363">
        <v>25</v>
      </c>
      <c r="S194" s="360">
        <f t="shared" si="16"/>
        <v>14625000</v>
      </c>
      <c r="T194" s="360">
        <v>14670000</v>
      </c>
      <c r="U194" s="370">
        <f t="shared" si="17"/>
        <v>0.25384615384615383</v>
      </c>
      <c r="V194" s="375" t="s">
        <v>613</v>
      </c>
      <c r="W194" s="375" t="str">
        <f t="shared" si="14"/>
        <v>13</v>
      </c>
      <c r="X194" s="375" t="str">
        <f t="shared" si="15"/>
        <v>215</v>
      </c>
      <c r="Y194" s="372">
        <v>5000</v>
      </c>
      <c r="Z194" s="373">
        <v>2100000</v>
      </c>
      <c r="AA194" s="374"/>
      <c r="AB194" s="418"/>
      <c r="AC194" s="501"/>
      <c r="AD194" s="509"/>
      <c r="AE194" s="502"/>
      <c r="AF194" s="509"/>
      <c r="AG194" s="504"/>
    </row>
    <row r="195" spans="1:33" s="375" customFormat="1" x14ac:dyDescent="0.2">
      <c r="A195" s="361"/>
      <c r="B195" s="360" t="s">
        <v>407</v>
      </c>
      <c r="C195" s="438">
        <v>21515</v>
      </c>
      <c r="E195" s="408"/>
      <c r="F195" s="408"/>
      <c r="G195" s="408"/>
      <c r="H195" s="408"/>
      <c r="I195" s="408"/>
      <c r="J195" s="408"/>
      <c r="K195" s="366"/>
      <c r="L195" s="366">
        <v>14570000</v>
      </c>
      <c r="M195" s="367" t="s">
        <v>266</v>
      </c>
      <c r="N195" s="368">
        <v>40</v>
      </c>
      <c r="O195" s="360">
        <f t="shared" si="18"/>
        <v>20398000</v>
      </c>
      <c r="P195" s="360">
        <v>20370000</v>
      </c>
      <c r="Q195" s="369">
        <f t="shared" si="19"/>
        <v>0.39807824296499655</v>
      </c>
      <c r="R195" s="363">
        <v>25</v>
      </c>
      <c r="S195" s="360">
        <f t="shared" si="16"/>
        <v>25462500</v>
      </c>
      <c r="T195" s="360">
        <v>25470000</v>
      </c>
      <c r="U195" s="370">
        <f t="shared" si="17"/>
        <v>0.25036818851251841</v>
      </c>
      <c r="V195" s="375" t="s">
        <v>613</v>
      </c>
      <c r="W195" s="375" t="str">
        <f t="shared" si="14"/>
        <v>15</v>
      </c>
      <c r="X195" s="375" t="str">
        <f t="shared" si="15"/>
        <v>215</v>
      </c>
      <c r="Y195" s="372">
        <v>9000</v>
      </c>
      <c r="Z195" s="373">
        <v>2800000</v>
      </c>
      <c r="AA195" s="374"/>
      <c r="AB195" s="418"/>
      <c r="AC195" s="501"/>
      <c r="AD195" s="509"/>
      <c r="AE195" s="502"/>
      <c r="AF195" s="509"/>
      <c r="AG195" s="504"/>
    </row>
    <row r="196" spans="1:33" s="375" customFormat="1" x14ac:dyDescent="0.2">
      <c r="A196" s="361"/>
      <c r="B196" s="431" t="s">
        <v>408</v>
      </c>
      <c r="C196" s="439">
        <v>21521</v>
      </c>
      <c r="E196" s="408"/>
      <c r="F196" s="408"/>
      <c r="G196" s="408"/>
      <c r="H196" s="408"/>
      <c r="I196" s="408"/>
      <c r="J196" s="408"/>
      <c r="K196" s="366"/>
      <c r="L196" s="366">
        <v>5370000</v>
      </c>
      <c r="M196" s="367" t="s">
        <v>266</v>
      </c>
      <c r="N196" s="368">
        <v>10</v>
      </c>
      <c r="O196" s="360">
        <f t="shared" si="18"/>
        <v>5907000</v>
      </c>
      <c r="P196" s="360">
        <v>5970000</v>
      </c>
      <c r="Q196" s="369">
        <f t="shared" si="19"/>
        <v>0.11173184357541899</v>
      </c>
      <c r="R196" s="363">
        <v>25</v>
      </c>
      <c r="S196" s="360">
        <f t="shared" si="16"/>
        <v>7462500</v>
      </c>
      <c r="T196" s="360">
        <v>8070000</v>
      </c>
      <c r="U196" s="370">
        <f t="shared" si="17"/>
        <v>0.35175879396984927</v>
      </c>
      <c r="V196" s="375" t="s">
        <v>613</v>
      </c>
      <c r="W196" s="375" t="str">
        <f t="shared" si="14"/>
        <v>21</v>
      </c>
      <c r="X196" s="375" t="str">
        <f t="shared" si="15"/>
        <v>215</v>
      </c>
      <c r="Y196" s="372">
        <v>2500</v>
      </c>
      <c r="Z196" s="373">
        <v>1600000</v>
      </c>
      <c r="AA196" s="374"/>
      <c r="AB196" s="418"/>
      <c r="AC196" s="501"/>
      <c r="AD196" s="509"/>
      <c r="AE196" s="502"/>
      <c r="AF196" s="509"/>
      <c r="AG196" s="504"/>
    </row>
    <row r="197" spans="1:33" s="375" customFormat="1" x14ac:dyDescent="0.2">
      <c r="A197" s="361"/>
      <c r="B197" s="431" t="s">
        <v>409</v>
      </c>
      <c r="C197" s="439">
        <v>21522</v>
      </c>
      <c r="E197" s="408"/>
      <c r="F197" s="408"/>
      <c r="G197" s="408"/>
      <c r="H197" s="408"/>
      <c r="I197" s="408"/>
      <c r="J197" s="408"/>
      <c r="K197" s="366"/>
      <c r="L197" s="366">
        <v>8070000</v>
      </c>
      <c r="M197" s="367" t="s">
        <v>266</v>
      </c>
      <c r="N197" s="368">
        <v>20</v>
      </c>
      <c r="O197" s="360">
        <f t="shared" si="18"/>
        <v>9684000</v>
      </c>
      <c r="P197" s="360">
        <v>9700000</v>
      </c>
      <c r="Q197" s="369">
        <f t="shared" si="19"/>
        <v>0.20198265179677818</v>
      </c>
      <c r="R197" s="363">
        <v>25</v>
      </c>
      <c r="S197" s="360">
        <f t="shared" si="16"/>
        <v>12125000</v>
      </c>
      <c r="T197" s="360">
        <v>13070000</v>
      </c>
      <c r="U197" s="370">
        <f t="shared" si="17"/>
        <v>0.34742268041237112</v>
      </c>
      <c r="V197" s="375" t="s">
        <v>613</v>
      </c>
      <c r="W197" s="375" t="str">
        <f t="shared" si="14"/>
        <v>22</v>
      </c>
      <c r="X197" s="375" t="str">
        <f t="shared" si="15"/>
        <v>215</v>
      </c>
      <c r="Y197" s="372">
        <v>3700</v>
      </c>
      <c r="Z197" s="373">
        <v>2400000</v>
      </c>
      <c r="AA197" s="374"/>
      <c r="AB197" s="418"/>
      <c r="AC197" s="501"/>
      <c r="AD197" s="509"/>
      <c r="AE197" s="502"/>
      <c r="AF197" s="509"/>
      <c r="AG197" s="504"/>
    </row>
    <row r="198" spans="1:33" s="375" customFormat="1" x14ac:dyDescent="0.2">
      <c r="A198" s="361"/>
      <c r="B198" s="431" t="s">
        <v>410</v>
      </c>
      <c r="C198" s="439">
        <v>21523</v>
      </c>
      <c r="E198" s="408"/>
      <c r="F198" s="408"/>
      <c r="G198" s="408"/>
      <c r="H198" s="408"/>
      <c r="I198" s="408"/>
      <c r="J198" s="408"/>
      <c r="K198" s="366"/>
      <c r="L198" s="366">
        <v>10170000</v>
      </c>
      <c r="M198" s="367" t="s">
        <v>266</v>
      </c>
      <c r="N198" s="368">
        <v>30</v>
      </c>
      <c r="O198" s="360">
        <f t="shared" si="18"/>
        <v>13221000</v>
      </c>
      <c r="P198" s="360">
        <v>13270000</v>
      </c>
      <c r="Q198" s="369">
        <f t="shared" si="19"/>
        <v>0.30481809242871188</v>
      </c>
      <c r="R198" s="363">
        <v>25</v>
      </c>
      <c r="S198" s="360">
        <f t="shared" si="16"/>
        <v>16587500</v>
      </c>
      <c r="T198" s="360">
        <v>17970000</v>
      </c>
      <c r="U198" s="370">
        <f t="shared" si="17"/>
        <v>0.35418236623963828</v>
      </c>
      <c r="V198" s="375" t="s">
        <v>613</v>
      </c>
      <c r="W198" s="375" t="str">
        <f t="shared" si="14"/>
        <v>23</v>
      </c>
      <c r="X198" s="375" t="str">
        <f t="shared" si="15"/>
        <v>215</v>
      </c>
      <c r="Y198" s="372">
        <v>5700</v>
      </c>
      <c r="Z198" s="373">
        <v>3100000</v>
      </c>
      <c r="AA198" s="374"/>
      <c r="AB198" s="418"/>
      <c r="AC198" s="501"/>
      <c r="AD198" s="509"/>
      <c r="AE198" s="502"/>
      <c r="AF198" s="509"/>
      <c r="AG198" s="504"/>
    </row>
    <row r="199" spans="1:33" s="375" customFormat="1" x14ac:dyDescent="0.2">
      <c r="A199" s="361"/>
      <c r="B199" s="431" t="s">
        <v>411</v>
      </c>
      <c r="C199" s="439">
        <v>21525</v>
      </c>
      <c r="E199" s="408"/>
      <c r="F199" s="408"/>
      <c r="G199" s="408"/>
      <c r="H199" s="408"/>
      <c r="I199" s="408"/>
      <c r="J199" s="408"/>
      <c r="K199" s="366"/>
      <c r="L199" s="366">
        <v>15070000</v>
      </c>
      <c r="M199" s="367" t="s">
        <v>266</v>
      </c>
      <c r="N199" s="368">
        <v>40</v>
      </c>
      <c r="O199" s="360">
        <f t="shared" si="18"/>
        <v>21098000</v>
      </c>
      <c r="P199" s="360">
        <v>21070000</v>
      </c>
      <c r="Q199" s="369">
        <f t="shared" si="19"/>
        <v>0.39814200398142002</v>
      </c>
      <c r="R199" s="363">
        <v>25</v>
      </c>
      <c r="S199" s="360">
        <f t="shared" si="16"/>
        <v>26337500</v>
      </c>
      <c r="T199" s="360">
        <v>28470000</v>
      </c>
      <c r="U199" s="370">
        <f t="shared" si="17"/>
        <v>0.35121025154247748</v>
      </c>
      <c r="V199" s="375" t="s">
        <v>613</v>
      </c>
      <c r="W199" s="375" t="str">
        <f t="shared" si="14"/>
        <v>25</v>
      </c>
      <c r="X199" s="375" t="str">
        <f t="shared" si="15"/>
        <v>215</v>
      </c>
      <c r="Y199" s="372">
        <v>9000</v>
      </c>
      <c r="Z199" s="373">
        <v>3900000</v>
      </c>
      <c r="AA199" s="374"/>
      <c r="AB199" s="418"/>
      <c r="AC199" s="501"/>
      <c r="AD199" s="509"/>
      <c r="AE199" s="502"/>
      <c r="AF199" s="509"/>
      <c r="AG199" s="504"/>
    </row>
    <row r="200" spans="1:33" s="375" customFormat="1" x14ac:dyDescent="0.2">
      <c r="A200" s="361"/>
      <c r="B200" s="431" t="s">
        <v>412</v>
      </c>
      <c r="C200" s="439">
        <v>21531</v>
      </c>
      <c r="E200" s="408"/>
      <c r="F200" s="408"/>
      <c r="G200" s="408"/>
      <c r="H200" s="408"/>
      <c r="I200" s="408"/>
      <c r="J200" s="408"/>
      <c r="K200" s="366"/>
      <c r="L200" s="366">
        <v>5870000</v>
      </c>
      <c r="M200" s="367" t="s">
        <v>266</v>
      </c>
      <c r="N200" s="368">
        <v>10</v>
      </c>
      <c r="O200" s="360">
        <f t="shared" si="18"/>
        <v>6457000</v>
      </c>
      <c r="P200" s="360">
        <v>6470000</v>
      </c>
      <c r="Q200" s="369">
        <f t="shared" si="19"/>
        <v>0.10221465076660988</v>
      </c>
      <c r="R200" s="363">
        <v>25</v>
      </c>
      <c r="S200" s="360">
        <f t="shared" si="16"/>
        <v>8087500</v>
      </c>
      <c r="T200" s="360">
        <v>8770000</v>
      </c>
      <c r="U200" s="370">
        <f t="shared" si="17"/>
        <v>0.3554868624420402</v>
      </c>
      <c r="V200" s="375" t="s">
        <v>613</v>
      </c>
      <c r="W200" s="375" t="str">
        <f t="shared" si="14"/>
        <v>31</v>
      </c>
      <c r="X200" s="375" t="str">
        <f t="shared" si="15"/>
        <v>215</v>
      </c>
      <c r="Y200" s="372">
        <v>2500</v>
      </c>
      <c r="Z200" s="373">
        <v>1950000</v>
      </c>
      <c r="AA200" s="374"/>
      <c r="AB200" s="418"/>
      <c r="AC200" s="501"/>
      <c r="AD200" s="509"/>
      <c r="AE200" s="502"/>
      <c r="AF200" s="509"/>
      <c r="AG200" s="504"/>
    </row>
    <row r="201" spans="1:33" s="375" customFormat="1" x14ac:dyDescent="0.2">
      <c r="A201" s="361"/>
      <c r="B201" s="431" t="s">
        <v>413</v>
      </c>
      <c r="C201" s="439">
        <v>21532</v>
      </c>
      <c r="E201" s="408"/>
      <c r="F201" s="408"/>
      <c r="G201" s="408"/>
      <c r="H201" s="408"/>
      <c r="I201" s="408"/>
      <c r="J201" s="408"/>
      <c r="K201" s="366"/>
      <c r="L201" s="366">
        <v>8270000</v>
      </c>
      <c r="M201" s="367" t="s">
        <v>266</v>
      </c>
      <c r="N201" s="368">
        <v>20</v>
      </c>
      <c r="O201" s="360">
        <f t="shared" si="18"/>
        <v>9924000</v>
      </c>
      <c r="P201" s="360">
        <v>9970000</v>
      </c>
      <c r="Q201" s="369">
        <f t="shared" si="19"/>
        <v>0.20556227327690446</v>
      </c>
      <c r="R201" s="363">
        <v>25</v>
      </c>
      <c r="S201" s="360">
        <f t="shared" si="16"/>
        <v>12462500</v>
      </c>
      <c r="T201" s="360">
        <v>12570000</v>
      </c>
      <c r="U201" s="370">
        <f t="shared" si="17"/>
        <v>0.26078234704112335</v>
      </c>
      <c r="V201" s="375" t="s">
        <v>613</v>
      </c>
      <c r="W201" s="375" t="str">
        <f t="shared" si="14"/>
        <v>32</v>
      </c>
      <c r="X201" s="375" t="str">
        <f t="shared" si="15"/>
        <v>215</v>
      </c>
      <c r="Y201" s="372">
        <v>3700</v>
      </c>
      <c r="Z201" s="373">
        <v>2800000</v>
      </c>
      <c r="AA201" s="374"/>
      <c r="AB201" s="418"/>
      <c r="AC201" s="501"/>
      <c r="AD201" s="509"/>
      <c r="AE201" s="502"/>
      <c r="AF201" s="509"/>
      <c r="AG201" s="504"/>
    </row>
    <row r="202" spans="1:33" s="375" customFormat="1" x14ac:dyDescent="0.2">
      <c r="A202" s="361"/>
      <c r="B202" s="431" t="s">
        <v>414</v>
      </c>
      <c r="C202" s="439">
        <v>21533</v>
      </c>
      <c r="E202" s="408"/>
      <c r="F202" s="408"/>
      <c r="G202" s="408"/>
      <c r="H202" s="408"/>
      <c r="I202" s="408"/>
      <c r="J202" s="408"/>
      <c r="K202" s="366"/>
      <c r="L202" s="366">
        <v>10470000</v>
      </c>
      <c r="M202" s="367" t="s">
        <v>266</v>
      </c>
      <c r="N202" s="368">
        <v>30</v>
      </c>
      <c r="O202" s="360">
        <f t="shared" si="18"/>
        <v>13611000</v>
      </c>
      <c r="P202" s="360">
        <v>13670000</v>
      </c>
      <c r="Q202" s="369">
        <f t="shared" si="19"/>
        <v>0.30563514804202485</v>
      </c>
      <c r="R202" s="363">
        <v>25</v>
      </c>
      <c r="S202" s="360">
        <f t="shared" si="16"/>
        <v>17087500</v>
      </c>
      <c r="T202" s="360">
        <v>17170000</v>
      </c>
      <c r="U202" s="370">
        <f t="shared" si="17"/>
        <v>0.25603511338697876</v>
      </c>
      <c r="V202" s="375" t="s">
        <v>613</v>
      </c>
      <c r="W202" s="375" t="str">
        <f t="shared" si="14"/>
        <v>33</v>
      </c>
      <c r="X202" s="375" t="str">
        <f t="shared" si="15"/>
        <v>215</v>
      </c>
      <c r="Y202" s="372">
        <v>5700</v>
      </c>
      <c r="Z202" s="373">
        <v>4100000</v>
      </c>
      <c r="AA202" s="374"/>
      <c r="AB202" s="418"/>
      <c r="AC202" s="501"/>
      <c r="AD202" s="509"/>
      <c r="AE202" s="502"/>
      <c r="AF202" s="509"/>
      <c r="AG202" s="504"/>
    </row>
    <row r="203" spans="1:33" s="375" customFormat="1" x14ac:dyDescent="0.2">
      <c r="A203" s="361"/>
      <c r="B203" s="431" t="s">
        <v>415</v>
      </c>
      <c r="C203" s="439">
        <v>21535</v>
      </c>
      <c r="E203" s="408"/>
      <c r="F203" s="408"/>
      <c r="G203" s="408"/>
      <c r="H203" s="408"/>
      <c r="I203" s="408"/>
      <c r="J203" s="408"/>
      <c r="K203" s="366"/>
      <c r="L203" s="366">
        <v>15670000</v>
      </c>
      <c r="M203" s="367" t="s">
        <v>266</v>
      </c>
      <c r="N203" s="368">
        <v>40</v>
      </c>
      <c r="O203" s="360">
        <f t="shared" si="18"/>
        <v>21938000</v>
      </c>
      <c r="P203" s="360">
        <v>21970000</v>
      </c>
      <c r="Q203" s="369">
        <f t="shared" si="19"/>
        <v>0.40204211869814932</v>
      </c>
      <c r="R203" s="363">
        <v>25</v>
      </c>
      <c r="S203" s="360">
        <f t="shared" si="16"/>
        <v>27462500</v>
      </c>
      <c r="T203" s="360">
        <v>29670000</v>
      </c>
      <c r="U203" s="370">
        <f t="shared" si="17"/>
        <v>0.35047792444242148</v>
      </c>
      <c r="V203" s="375" t="s">
        <v>613</v>
      </c>
      <c r="W203" s="375" t="str">
        <f t="shared" si="14"/>
        <v>35</v>
      </c>
      <c r="X203" s="375" t="str">
        <f t="shared" si="15"/>
        <v>215</v>
      </c>
      <c r="Y203" s="372">
        <v>9000</v>
      </c>
      <c r="Z203" s="373">
        <v>4900000</v>
      </c>
      <c r="AA203" s="374"/>
      <c r="AB203" s="418"/>
      <c r="AC203" s="501"/>
      <c r="AD203" s="509"/>
      <c r="AE203" s="502"/>
      <c r="AF203" s="509"/>
      <c r="AG203" s="504"/>
    </row>
    <row r="204" spans="1:33" s="375" customFormat="1" x14ac:dyDescent="0.2">
      <c r="A204" s="361"/>
      <c r="B204" s="360" t="s">
        <v>416</v>
      </c>
      <c r="C204" s="438">
        <v>21541</v>
      </c>
      <c r="E204" s="408"/>
      <c r="F204" s="408"/>
      <c r="G204" s="408"/>
      <c r="H204" s="408"/>
      <c r="I204" s="408"/>
      <c r="J204" s="408"/>
      <c r="K204" s="366"/>
      <c r="L204" s="366">
        <v>13270000</v>
      </c>
      <c r="M204" s="367" t="s">
        <v>266</v>
      </c>
      <c r="N204" s="368">
        <v>40</v>
      </c>
      <c r="O204" s="360">
        <f t="shared" si="18"/>
        <v>18578000</v>
      </c>
      <c r="P204" s="360">
        <v>18570000</v>
      </c>
      <c r="Q204" s="369">
        <f t="shared" si="19"/>
        <v>0.39939713639788998</v>
      </c>
      <c r="R204" s="363">
        <v>25</v>
      </c>
      <c r="S204" s="360">
        <f t="shared" si="16"/>
        <v>23212500</v>
      </c>
      <c r="T204" s="360">
        <v>24670000</v>
      </c>
      <c r="U204" s="370">
        <f t="shared" si="17"/>
        <v>0.32848680667743674</v>
      </c>
      <c r="V204" s="375" t="s">
        <v>613</v>
      </c>
      <c r="W204" s="375" t="str">
        <f t="shared" si="14"/>
        <v>41</v>
      </c>
      <c r="X204" s="375" t="str">
        <f t="shared" si="15"/>
        <v>215</v>
      </c>
      <c r="Y204" s="372">
        <v>9000</v>
      </c>
      <c r="Z204" s="373">
        <v>6200000</v>
      </c>
      <c r="AA204" s="374"/>
      <c r="AB204" s="418"/>
      <c r="AC204" s="501"/>
      <c r="AD204" s="509"/>
      <c r="AE204" s="502"/>
      <c r="AF204" s="509"/>
      <c r="AG204" s="504"/>
    </row>
    <row r="205" spans="1:33" s="375" customFormat="1" x14ac:dyDescent="0.2">
      <c r="A205" s="361"/>
      <c r="B205" s="360" t="s">
        <v>417</v>
      </c>
      <c r="C205" s="438">
        <v>21544</v>
      </c>
      <c r="E205" s="408"/>
      <c r="F205" s="408"/>
      <c r="G205" s="408"/>
      <c r="H205" s="408"/>
      <c r="I205" s="408"/>
      <c r="J205" s="408"/>
      <c r="K205" s="366"/>
      <c r="L205" s="366">
        <v>24870000</v>
      </c>
      <c r="M205" s="367" t="s">
        <v>266</v>
      </c>
      <c r="N205" s="368">
        <v>25</v>
      </c>
      <c r="O205" s="360">
        <f t="shared" si="18"/>
        <v>31087500</v>
      </c>
      <c r="P205" s="360">
        <v>30870000</v>
      </c>
      <c r="Q205" s="369">
        <f t="shared" si="19"/>
        <v>0.24125452352231605</v>
      </c>
      <c r="R205" s="363">
        <v>25</v>
      </c>
      <c r="S205" s="360">
        <f t="shared" si="16"/>
        <v>38587500</v>
      </c>
      <c r="T205" s="360">
        <v>41670000</v>
      </c>
      <c r="U205" s="370">
        <f t="shared" si="17"/>
        <v>0.3498542274052478</v>
      </c>
      <c r="V205" s="375" t="s">
        <v>613</v>
      </c>
      <c r="W205" s="375" t="str">
        <f t="shared" si="14"/>
        <v>44</v>
      </c>
      <c r="X205" s="375" t="str">
        <f t="shared" si="15"/>
        <v>215</v>
      </c>
      <c r="Y205" s="372">
        <v>12000</v>
      </c>
      <c r="Z205" s="373">
        <v>8200000</v>
      </c>
      <c r="AA205" s="374"/>
      <c r="AB205" s="418"/>
      <c r="AC205" s="501"/>
      <c r="AD205" s="509"/>
      <c r="AE205" s="502"/>
      <c r="AF205" s="509"/>
      <c r="AG205" s="504"/>
    </row>
    <row r="206" spans="1:33" s="375" customFormat="1" x14ac:dyDescent="0.2">
      <c r="A206" s="361"/>
      <c r="B206" s="363" t="s">
        <v>418</v>
      </c>
      <c r="C206" s="363">
        <v>21611</v>
      </c>
      <c r="E206" s="408"/>
      <c r="F206" s="408"/>
      <c r="G206" s="408"/>
      <c r="H206" s="408"/>
      <c r="I206" s="408"/>
      <c r="J206" s="408"/>
      <c r="K206" s="366"/>
      <c r="L206" s="366">
        <v>3870000</v>
      </c>
      <c r="M206" s="367" t="s">
        <v>266</v>
      </c>
      <c r="N206" s="368">
        <v>10</v>
      </c>
      <c r="O206" s="360">
        <f t="shared" si="18"/>
        <v>4257000</v>
      </c>
      <c r="P206" s="360">
        <v>4270000</v>
      </c>
      <c r="Q206" s="369">
        <f t="shared" si="19"/>
        <v>0.10335917312661498</v>
      </c>
      <c r="R206" s="363">
        <v>25</v>
      </c>
      <c r="S206" s="360">
        <f t="shared" si="16"/>
        <v>5337500</v>
      </c>
      <c r="T206" s="360">
        <v>5370000</v>
      </c>
      <c r="U206" s="370">
        <f t="shared" si="17"/>
        <v>0.2576112412177986</v>
      </c>
      <c r="V206" s="375" t="s">
        <v>613</v>
      </c>
      <c r="W206" s="375" t="str">
        <f t="shared" si="14"/>
        <v>11</v>
      </c>
      <c r="X206" s="375" t="str">
        <f t="shared" si="15"/>
        <v>216</v>
      </c>
      <c r="Y206" s="372">
        <v>1200</v>
      </c>
      <c r="Z206" s="373">
        <v>1800000</v>
      </c>
      <c r="AA206" s="374"/>
      <c r="AB206" s="418" t="s">
        <v>599</v>
      </c>
      <c r="AC206" s="501"/>
      <c r="AD206" s="509"/>
      <c r="AE206" s="502"/>
      <c r="AF206" s="509"/>
      <c r="AG206" s="504"/>
    </row>
    <row r="207" spans="1:33" s="375" customFormat="1" x14ac:dyDescent="0.2">
      <c r="A207" s="361"/>
      <c r="B207" s="363" t="s">
        <v>419</v>
      </c>
      <c r="C207" s="363">
        <v>21612</v>
      </c>
      <c r="E207" s="408"/>
      <c r="F207" s="408"/>
      <c r="G207" s="408"/>
      <c r="H207" s="408"/>
      <c r="I207" s="408"/>
      <c r="J207" s="408"/>
      <c r="K207" s="366"/>
      <c r="L207" s="366">
        <v>6470000</v>
      </c>
      <c r="M207" s="367" t="s">
        <v>266</v>
      </c>
      <c r="N207" s="368">
        <v>20</v>
      </c>
      <c r="O207" s="360">
        <f t="shared" si="18"/>
        <v>7764000</v>
      </c>
      <c r="P207" s="360">
        <v>7770000</v>
      </c>
      <c r="Q207" s="369">
        <f t="shared" si="19"/>
        <v>0.20092735703245751</v>
      </c>
      <c r="R207" s="363">
        <v>25</v>
      </c>
      <c r="S207" s="360">
        <f t="shared" si="16"/>
        <v>9712500</v>
      </c>
      <c r="T207" s="360">
        <v>9770000</v>
      </c>
      <c r="U207" s="370">
        <f t="shared" si="17"/>
        <v>0.2574002574002574</v>
      </c>
      <c r="V207" s="375" t="s">
        <v>613</v>
      </c>
      <c r="W207" s="375" t="str">
        <f t="shared" si="14"/>
        <v>12</v>
      </c>
      <c r="X207" s="375" t="str">
        <f t="shared" si="15"/>
        <v>216</v>
      </c>
      <c r="Y207" s="372">
        <v>2700</v>
      </c>
      <c r="Z207" s="373">
        <v>2500000</v>
      </c>
      <c r="AA207" s="374"/>
      <c r="AB207" s="418"/>
      <c r="AC207" s="501"/>
      <c r="AD207" s="509"/>
      <c r="AE207" s="502"/>
      <c r="AF207" s="509"/>
      <c r="AG207" s="504"/>
    </row>
    <row r="208" spans="1:33" s="375" customFormat="1" x14ac:dyDescent="0.2">
      <c r="A208" s="361"/>
      <c r="B208" s="363" t="s">
        <v>420</v>
      </c>
      <c r="C208" s="363">
        <v>21613</v>
      </c>
      <c r="E208" s="408"/>
      <c r="F208" s="408"/>
      <c r="G208" s="408"/>
      <c r="H208" s="408"/>
      <c r="I208" s="408"/>
      <c r="J208" s="408"/>
      <c r="K208" s="366"/>
      <c r="L208" s="366">
        <v>8970000</v>
      </c>
      <c r="M208" s="367" t="s">
        <v>266</v>
      </c>
      <c r="N208" s="368">
        <v>30</v>
      </c>
      <c r="O208" s="360">
        <f t="shared" si="18"/>
        <v>11661000</v>
      </c>
      <c r="P208" s="360">
        <v>11700000</v>
      </c>
      <c r="Q208" s="369">
        <f t="shared" si="19"/>
        <v>0.30434782608695654</v>
      </c>
      <c r="R208" s="363">
        <v>25</v>
      </c>
      <c r="S208" s="360">
        <f t="shared" si="16"/>
        <v>14625000</v>
      </c>
      <c r="T208" s="360">
        <v>14670000</v>
      </c>
      <c r="U208" s="370">
        <f t="shared" si="17"/>
        <v>0.25384615384615383</v>
      </c>
      <c r="V208" s="375" t="s">
        <v>613</v>
      </c>
      <c r="W208" s="375" t="str">
        <f t="shared" si="14"/>
        <v>13</v>
      </c>
      <c r="X208" s="375" t="str">
        <f t="shared" si="15"/>
        <v>216</v>
      </c>
      <c r="Y208" s="372">
        <v>5000</v>
      </c>
      <c r="Z208" s="373">
        <v>290000</v>
      </c>
      <c r="AA208" s="374"/>
      <c r="AB208" s="418"/>
      <c r="AC208" s="501"/>
      <c r="AD208" s="509"/>
      <c r="AE208" s="502"/>
      <c r="AF208" s="509"/>
      <c r="AG208" s="504"/>
    </row>
    <row r="209" spans="1:33" s="375" customFormat="1" x14ac:dyDescent="0.2">
      <c r="A209" s="361"/>
      <c r="B209" s="363" t="s">
        <v>421</v>
      </c>
      <c r="C209" s="363">
        <v>21615</v>
      </c>
      <c r="E209" s="408"/>
      <c r="F209" s="408"/>
      <c r="G209" s="408"/>
      <c r="H209" s="408"/>
      <c r="I209" s="408"/>
      <c r="J209" s="408"/>
      <c r="K209" s="366"/>
      <c r="L209" s="366">
        <v>14570000</v>
      </c>
      <c r="M209" s="367" t="s">
        <v>266</v>
      </c>
      <c r="N209" s="368">
        <v>40</v>
      </c>
      <c r="O209" s="360">
        <f t="shared" si="18"/>
        <v>20398000</v>
      </c>
      <c r="P209" s="360">
        <v>20370000</v>
      </c>
      <c r="Q209" s="369">
        <f t="shared" si="19"/>
        <v>0.39807824296499655</v>
      </c>
      <c r="R209" s="363">
        <v>25</v>
      </c>
      <c r="S209" s="360">
        <f t="shared" si="16"/>
        <v>25462500</v>
      </c>
      <c r="T209" s="360">
        <v>25470000</v>
      </c>
      <c r="U209" s="370">
        <f t="shared" si="17"/>
        <v>0.25036818851251841</v>
      </c>
      <c r="V209" s="375" t="s">
        <v>613</v>
      </c>
      <c r="W209" s="375" t="str">
        <f t="shared" si="14"/>
        <v>15</v>
      </c>
      <c r="X209" s="375" t="str">
        <f t="shared" si="15"/>
        <v>216</v>
      </c>
      <c r="Y209" s="372">
        <v>9000</v>
      </c>
      <c r="Z209" s="373">
        <v>3300000</v>
      </c>
      <c r="AA209" s="374"/>
      <c r="AB209" s="418"/>
      <c r="AC209" s="501"/>
      <c r="AD209" s="509"/>
      <c r="AE209" s="502"/>
      <c r="AF209" s="509"/>
      <c r="AG209" s="504"/>
    </row>
    <row r="210" spans="1:33" s="375" customFormat="1" x14ac:dyDescent="0.2">
      <c r="A210" s="361"/>
      <c r="B210" s="431" t="s">
        <v>422</v>
      </c>
      <c r="C210" s="431">
        <v>21621</v>
      </c>
      <c r="E210" s="408"/>
      <c r="F210" s="408"/>
      <c r="G210" s="408"/>
      <c r="H210" s="408"/>
      <c r="I210" s="408"/>
      <c r="J210" s="408"/>
      <c r="K210" s="366"/>
      <c r="L210" s="366">
        <v>5370000</v>
      </c>
      <c r="M210" s="367" t="s">
        <v>266</v>
      </c>
      <c r="N210" s="368">
        <v>10</v>
      </c>
      <c r="O210" s="360">
        <f t="shared" si="18"/>
        <v>5907000</v>
      </c>
      <c r="P210" s="360">
        <v>5970000</v>
      </c>
      <c r="Q210" s="369">
        <f t="shared" si="19"/>
        <v>0.11173184357541899</v>
      </c>
      <c r="R210" s="363">
        <v>25</v>
      </c>
      <c r="S210" s="360">
        <f t="shared" si="16"/>
        <v>7462500</v>
      </c>
      <c r="T210" s="360">
        <v>8070000</v>
      </c>
      <c r="U210" s="370">
        <f t="shared" si="17"/>
        <v>0.35175879396984927</v>
      </c>
      <c r="V210" s="375" t="s">
        <v>613</v>
      </c>
      <c r="W210" s="375" t="str">
        <f t="shared" si="14"/>
        <v>21</v>
      </c>
      <c r="X210" s="375" t="str">
        <f t="shared" si="15"/>
        <v>216</v>
      </c>
      <c r="Y210" s="372">
        <v>2500</v>
      </c>
      <c r="Z210" s="373">
        <v>2100000</v>
      </c>
      <c r="AA210" s="374"/>
      <c r="AB210" s="418"/>
      <c r="AC210" s="501"/>
      <c r="AD210" s="509"/>
      <c r="AE210" s="502"/>
      <c r="AF210" s="509"/>
      <c r="AG210" s="504"/>
    </row>
    <row r="211" spans="1:33" s="375" customFormat="1" x14ac:dyDescent="0.2">
      <c r="A211" s="361"/>
      <c r="B211" s="431" t="s">
        <v>423</v>
      </c>
      <c r="C211" s="431">
        <v>21622</v>
      </c>
      <c r="E211" s="408"/>
      <c r="F211" s="408"/>
      <c r="G211" s="408"/>
      <c r="H211" s="408"/>
      <c r="I211" s="408"/>
      <c r="J211" s="408"/>
      <c r="K211" s="366"/>
      <c r="L211" s="366">
        <v>8070000</v>
      </c>
      <c r="M211" s="367" t="s">
        <v>266</v>
      </c>
      <c r="N211" s="368">
        <v>20</v>
      </c>
      <c r="O211" s="360">
        <f t="shared" si="18"/>
        <v>9684000</v>
      </c>
      <c r="P211" s="360">
        <v>9700000</v>
      </c>
      <c r="Q211" s="369">
        <f t="shared" si="19"/>
        <v>0.20198265179677818</v>
      </c>
      <c r="R211" s="363">
        <v>25</v>
      </c>
      <c r="S211" s="360">
        <f t="shared" si="16"/>
        <v>12125000</v>
      </c>
      <c r="T211" s="360">
        <v>13070000</v>
      </c>
      <c r="U211" s="370">
        <f t="shared" si="17"/>
        <v>0.34742268041237112</v>
      </c>
      <c r="V211" s="375" t="s">
        <v>613</v>
      </c>
      <c r="W211" s="375" t="str">
        <f t="shared" si="14"/>
        <v>22</v>
      </c>
      <c r="X211" s="375" t="str">
        <f t="shared" si="15"/>
        <v>216</v>
      </c>
      <c r="Y211" s="372">
        <v>3700</v>
      </c>
      <c r="Z211" s="373">
        <v>2900000</v>
      </c>
      <c r="AA211" s="374"/>
      <c r="AB211" s="418"/>
      <c r="AC211" s="501"/>
      <c r="AD211" s="509"/>
      <c r="AE211" s="502"/>
      <c r="AF211" s="509"/>
      <c r="AG211" s="504"/>
    </row>
    <row r="212" spans="1:33" s="375" customFormat="1" x14ac:dyDescent="0.2">
      <c r="A212" s="361"/>
      <c r="B212" s="431" t="s">
        <v>424</v>
      </c>
      <c r="C212" s="431">
        <v>21623</v>
      </c>
      <c r="E212" s="408"/>
      <c r="F212" s="408"/>
      <c r="G212" s="408"/>
      <c r="H212" s="408"/>
      <c r="I212" s="408"/>
      <c r="J212" s="408"/>
      <c r="K212" s="366"/>
      <c r="L212" s="366">
        <v>10170000</v>
      </c>
      <c r="M212" s="367" t="s">
        <v>266</v>
      </c>
      <c r="N212" s="368">
        <v>30</v>
      </c>
      <c r="O212" s="360">
        <f t="shared" si="18"/>
        <v>13221000</v>
      </c>
      <c r="P212" s="360">
        <v>13270000</v>
      </c>
      <c r="Q212" s="369">
        <f t="shared" si="19"/>
        <v>0.30481809242871188</v>
      </c>
      <c r="R212" s="363">
        <v>25</v>
      </c>
      <c r="S212" s="360">
        <f t="shared" si="16"/>
        <v>16587500</v>
      </c>
      <c r="T212" s="360">
        <v>17970000</v>
      </c>
      <c r="U212" s="370">
        <f t="shared" si="17"/>
        <v>0.35418236623963828</v>
      </c>
      <c r="V212" s="375" t="s">
        <v>613</v>
      </c>
      <c r="W212" s="375" t="str">
        <f t="shared" si="14"/>
        <v>23</v>
      </c>
      <c r="X212" s="375" t="str">
        <f t="shared" si="15"/>
        <v>216</v>
      </c>
      <c r="Y212" s="372">
        <v>5700</v>
      </c>
      <c r="Z212" s="373">
        <v>3600000</v>
      </c>
      <c r="AA212" s="374"/>
      <c r="AB212" s="418"/>
      <c r="AC212" s="501"/>
      <c r="AD212" s="509"/>
      <c r="AE212" s="502"/>
      <c r="AF212" s="509"/>
      <c r="AG212" s="504"/>
    </row>
    <row r="213" spans="1:33" s="375" customFormat="1" x14ac:dyDescent="0.2">
      <c r="A213" s="361"/>
      <c r="B213" s="431" t="s">
        <v>425</v>
      </c>
      <c r="C213" s="431">
        <v>21625</v>
      </c>
      <c r="E213" s="408"/>
      <c r="F213" s="408"/>
      <c r="G213" s="408"/>
      <c r="H213" s="408"/>
      <c r="I213" s="408"/>
      <c r="J213" s="408"/>
      <c r="K213" s="366"/>
      <c r="L213" s="366">
        <v>15070000</v>
      </c>
      <c r="M213" s="367" t="s">
        <v>266</v>
      </c>
      <c r="N213" s="368">
        <v>40</v>
      </c>
      <c r="O213" s="360">
        <f t="shared" si="18"/>
        <v>21098000</v>
      </c>
      <c r="P213" s="360">
        <v>21070000</v>
      </c>
      <c r="Q213" s="369">
        <f t="shared" si="19"/>
        <v>0.39814200398142002</v>
      </c>
      <c r="R213" s="363">
        <v>25</v>
      </c>
      <c r="S213" s="360">
        <f t="shared" si="16"/>
        <v>26337500</v>
      </c>
      <c r="T213" s="360">
        <v>28470000</v>
      </c>
      <c r="U213" s="370">
        <f t="shared" si="17"/>
        <v>0.35121025154247748</v>
      </c>
      <c r="V213" s="375" t="s">
        <v>613</v>
      </c>
      <c r="W213" s="375" t="str">
        <f t="shared" si="14"/>
        <v>25</v>
      </c>
      <c r="X213" s="375" t="str">
        <f t="shared" si="15"/>
        <v>216</v>
      </c>
      <c r="Y213" s="372">
        <v>9000</v>
      </c>
      <c r="Z213" s="373">
        <v>4100000</v>
      </c>
      <c r="AA213" s="374"/>
      <c r="AB213" s="418"/>
      <c r="AC213" s="501"/>
      <c r="AD213" s="509"/>
      <c r="AE213" s="502"/>
      <c r="AF213" s="509"/>
      <c r="AG213" s="504"/>
    </row>
    <row r="214" spans="1:33" s="375" customFormat="1" x14ac:dyDescent="0.2">
      <c r="A214" s="361"/>
      <c r="B214" s="431" t="s">
        <v>426</v>
      </c>
      <c r="C214" s="431">
        <v>21631</v>
      </c>
      <c r="E214" s="408"/>
      <c r="F214" s="408"/>
      <c r="G214" s="408"/>
      <c r="H214" s="408"/>
      <c r="I214" s="408"/>
      <c r="J214" s="408"/>
      <c r="K214" s="366"/>
      <c r="L214" s="366">
        <v>5870000</v>
      </c>
      <c r="M214" s="367" t="s">
        <v>266</v>
      </c>
      <c r="N214" s="368">
        <v>10</v>
      </c>
      <c r="O214" s="360">
        <f t="shared" si="18"/>
        <v>6457000</v>
      </c>
      <c r="P214" s="360">
        <v>6470000</v>
      </c>
      <c r="Q214" s="369">
        <f t="shared" si="19"/>
        <v>0.10221465076660988</v>
      </c>
      <c r="R214" s="363">
        <v>25</v>
      </c>
      <c r="S214" s="360">
        <f t="shared" si="16"/>
        <v>8087500</v>
      </c>
      <c r="T214" s="360">
        <v>8770000</v>
      </c>
      <c r="U214" s="370">
        <f t="shared" si="17"/>
        <v>0.3554868624420402</v>
      </c>
      <c r="V214" s="375" t="s">
        <v>613</v>
      </c>
      <c r="W214" s="375" t="str">
        <f t="shared" si="14"/>
        <v>31</v>
      </c>
      <c r="X214" s="375" t="str">
        <f t="shared" si="15"/>
        <v>216</v>
      </c>
      <c r="Y214" s="372">
        <v>2500</v>
      </c>
      <c r="Z214" s="373">
        <v>2600000</v>
      </c>
      <c r="AA214" s="374"/>
      <c r="AB214" s="418"/>
      <c r="AC214" s="501"/>
      <c r="AD214" s="509"/>
      <c r="AE214" s="502"/>
      <c r="AF214" s="509"/>
      <c r="AG214" s="504"/>
    </row>
    <row r="215" spans="1:33" s="375" customFormat="1" x14ac:dyDescent="0.2">
      <c r="A215" s="361"/>
      <c r="B215" s="431" t="s">
        <v>427</v>
      </c>
      <c r="C215" s="431">
        <v>21632</v>
      </c>
      <c r="E215" s="408"/>
      <c r="F215" s="408"/>
      <c r="G215" s="408"/>
      <c r="H215" s="408"/>
      <c r="I215" s="408"/>
      <c r="J215" s="408"/>
      <c r="K215" s="366"/>
      <c r="L215" s="366">
        <v>8270000</v>
      </c>
      <c r="M215" s="367" t="s">
        <v>266</v>
      </c>
      <c r="N215" s="368">
        <v>20</v>
      </c>
      <c r="O215" s="360">
        <f t="shared" si="18"/>
        <v>9924000</v>
      </c>
      <c r="P215" s="360">
        <v>9970000</v>
      </c>
      <c r="Q215" s="369">
        <f t="shared" si="19"/>
        <v>0.20556227327690446</v>
      </c>
      <c r="R215" s="363">
        <v>25</v>
      </c>
      <c r="S215" s="360">
        <f t="shared" si="16"/>
        <v>12462500</v>
      </c>
      <c r="T215" s="360">
        <v>12570000</v>
      </c>
      <c r="U215" s="370">
        <f t="shared" si="17"/>
        <v>0.26078234704112335</v>
      </c>
      <c r="V215" s="375" t="s">
        <v>613</v>
      </c>
      <c r="W215" s="375" t="str">
        <f t="shared" si="14"/>
        <v>32</v>
      </c>
      <c r="X215" s="375" t="str">
        <f t="shared" si="15"/>
        <v>216</v>
      </c>
      <c r="Y215" s="372">
        <v>3700</v>
      </c>
      <c r="Z215" s="373">
        <v>3200000</v>
      </c>
      <c r="AA215" s="374"/>
      <c r="AB215" s="418"/>
      <c r="AC215" s="501"/>
      <c r="AD215" s="509"/>
      <c r="AE215" s="502"/>
      <c r="AF215" s="509"/>
      <c r="AG215" s="504"/>
    </row>
    <row r="216" spans="1:33" s="375" customFormat="1" x14ac:dyDescent="0.2">
      <c r="A216" s="361"/>
      <c r="B216" s="431" t="s">
        <v>428</v>
      </c>
      <c r="C216" s="431">
        <v>21633</v>
      </c>
      <c r="E216" s="408"/>
      <c r="F216" s="408"/>
      <c r="G216" s="408"/>
      <c r="H216" s="408"/>
      <c r="I216" s="408"/>
      <c r="J216" s="408"/>
      <c r="K216" s="366"/>
      <c r="L216" s="366">
        <v>10470000</v>
      </c>
      <c r="M216" s="367" t="s">
        <v>266</v>
      </c>
      <c r="N216" s="368">
        <v>30</v>
      </c>
      <c r="O216" s="360">
        <f t="shared" si="18"/>
        <v>13611000</v>
      </c>
      <c r="P216" s="360">
        <v>13670000</v>
      </c>
      <c r="Q216" s="369">
        <f t="shared" si="19"/>
        <v>0.30563514804202485</v>
      </c>
      <c r="R216" s="363">
        <v>25</v>
      </c>
      <c r="S216" s="360">
        <f t="shared" si="16"/>
        <v>17087500</v>
      </c>
      <c r="T216" s="360">
        <v>17170000</v>
      </c>
      <c r="U216" s="370">
        <f t="shared" si="17"/>
        <v>0.25603511338697876</v>
      </c>
      <c r="V216" s="375" t="s">
        <v>613</v>
      </c>
      <c r="W216" s="375" t="str">
        <f t="shared" si="14"/>
        <v>33</v>
      </c>
      <c r="X216" s="375" t="str">
        <f t="shared" si="15"/>
        <v>216</v>
      </c>
      <c r="Y216" s="372">
        <v>5700</v>
      </c>
      <c r="Z216" s="373">
        <v>4300000</v>
      </c>
      <c r="AA216" s="374"/>
      <c r="AB216" s="418"/>
      <c r="AC216" s="501"/>
      <c r="AD216" s="509"/>
      <c r="AE216" s="502"/>
      <c r="AF216" s="509"/>
      <c r="AG216" s="504"/>
    </row>
    <row r="217" spans="1:33" s="375" customFormat="1" x14ac:dyDescent="0.2">
      <c r="A217" s="361"/>
      <c r="B217" s="431" t="s">
        <v>429</v>
      </c>
      <c r="C217" s="431">
        <v>21635</v>
      </c>
      <c r="E217" s="408"/>
      <c r="F217" s="408"/>
      <c r="G217" s="408"/>
      <c r="H217" s="408"/>
      <c r="I217" s="408"/>
      <c r="J217" s="408"/>
      <c r="K217" s="366"/>
      <c r="L217" s="366">
        <v>15670000</v>
      </c>
      <c r="M217" s="367" t="s">
        <v>266</v>
      </c>
      <c r="N217" s="368">
        <v>40</v>
      </c>
      <c r="O217" s="360">
        <f t="shared" si="18"/>
        <v>21938000</v>
      </c>
      <c r="P217" s="360">
        <v>21970000</v>
      </c>
      <c r="Q217" s="369">
        <f t="shared" si="19"/>
        <v>0.40204211869814932</v>
      </c>
      <c r="R217" s="363">
        <v>25</v>
      </c>
      <c r="S217" s="360">
        <f t="shared" si="16"/>
        <v>27462500</v>
      </c>
      <c r="T217" s="360">
        <v>29670000</v>
      </c>
      <c r="U217" s="370">
        <f t="shared" si="17"/>
        <v>0.35047792444242148</v>
      </c>
      <c r="V217" s="375" t="s">
        <v>613</v>
      </c>
      <c r="W217" s="375" t="str">
        <f t="shared" si="14"/>
        <v>35</v>
      </c>
      <c r="X217" s="375" t="str">
        <f t="shared" si="15"/>
        <v>216</v>
      </c>
      <c r="Y217" s="372">
        <v>9000</v>
      </c>
      <c r="Z217" s="373">
        <v>5400000</v>
      </c>
      <c r="AA217" s="374"/>
      <c r="AB217" s="418"/>
      <c r="AC217" s="501"/>
      <c r="AD217" s="509"/>
      <c r="AE217" s="502"/>
      <c r="AF217" s="509"/>
      <c r="AG217" s="504"/>
    </row>
    <row r="218" spans="1:33" s="375" customFormat="1" x14ac:dyDescent="0.2">
      <c r="A218" s="361"/>
      <c r="B218" s="363" t="s">
        <v>430</v>
      </c>
      <c r="C218" s="363">
        <v>21641</v>
      </c>
      <c r="E218" s="408"/>
      <c r="F218" s="408"/>
      <c r="G218" s="408"/>
      <c r="H218" s="408"/>
      <c r="I218" s="408"/>
      <c r="J218" s="408"/>
      <c r="K218" s="366"/>
      <c r="L218" s="366">
        <v>13270000</v>
      </c>
      <c r="M218" s="367" t="s">
        <v>266</v>
      </c>
      <c r="N218" s="368">
        <v>40</v>
      </c>
      <c r="O218" s="360">
        <f t="shared" si="18"/>
        <v>18578000</v>
      </c>
      <c r="P218" s="360">
        <v>18570000</v>
      </c>
      <c r="Q218" s="369">
        <f t="shared" si="19"/>
        <v>0.39939713639788998</v>
      </c>
      <c r="R218" s="363">
        <v>25</v>
      </c>
      <c r="S218" s="360">
        <f t="shared" si="16"/>
        <v>23212500</v>
      </c>
      <c r="T218" s="360">
        <v>24670000</v>
      </c>
      <c r="U218" s="370">
        <f t="shared" si="17"/>
        <v>0.32848680667743674</v>
      </c>
      <c r="V218" s="375" t="s">
        <v>613</v>
      </c>
      <c r="W218" s="375" t="str">
        <f t="shared" si="14"/>
        <v>41</v>
      </c>
      <c r="X218" s="375" t="str">
        <f t="shared" si="15"/>
        <v>216</v>
      </c>
      <c r="Y218" s="372">
        <v>9000</v>
      </c>
      <c r="Z218" s="373">
        <v>6900000</v>
      </c>
      <c r="AA218" s="374"/>
      <c r="AB218" s="418"/>
      <c r="AC218" s="501"/>
      <c r="AD218" s="509"/>
      <c r="AE218" s="502"/>
      <c r="AF218" s="509"/>
      <c r="AG218" s="504"/>
    </row>
    <row r="219" spans="1:33" s="375" customFormat="1" ht="18.75" thickBot="1" x14ac:dyDescent="0.25">
      <c r="A219" s="361"/>
      <c r="B219" s="420" t="s">
        <v>431</v>
      </c>
      <c r="C219" s="420">
        <v>21644</v>
      </c>
      <c r="E219" s="408"/>
      <c r="F219" s="408"/>
      <c r="G219" s="408"/>
      <c r="H219" s="408"/>
      <c r="I219" s="408"/>
      <c r="J219" s="408"/>
      <c r="K219" s="422"/>
      <c r="L219" s="422">
        <v>24870000</v>
      </c>
      <c r="M219" s="423" t="s">
        <v>266</v>
      </c>
      <c r="N219" s="419">
        <v>25</v>
      </c>
      <c r="O219" s="424">
        <f t="shared" si="18"/>
        <v>31087500</v>
      </c>
      <c r="P219" s="424">
        <v>30870000</v>
      </c>
      <c r="Q219" s="425">
        <f t="shared" si="19"/>
        <v>0.24125452352231605</v>
      </c>
      <c r="R219" s="420">
        <v>25</v>
      </c>
      <c r="S219" s="424">
        <f t="shared" si="16"/>
        <v>38587500</v>
      </c>
      <c r="T219" s="424">
        <v>41670000</v>
      </c>
      <c r="U219" s="426">
        <f t="shared" si="17"/>
        <v>0.3498542274052478</v>
      </c>
      <c r="V219" s="375" t="s">
        <v>613</v>
      </c>
      <c r="W219" s="375" t="str">
        <f t="shared" si="14"/>
        <v>44</v>
      </c>
      <c r="X219" s="375" t="str">
        <f t="shared" si="15"/>
        <v>216</v>
      </c>
      <c r="Y219" s="427">
        <v>12000</v>
      </c>
      <c r="Z219" s="428">
        <v>9350000</v>
      </c>
      <c r="AA219" s="374"/>
      <c r="AB219" s="429"/>
      <c r="AC219" s="501"/>
      <c r="AD219" s="509"/>
      <c r="AE219" s="502"/>
      <c r="AF219" s="509"/>
      <c r="AG219" s="504"/>
    </row>
    <row r="220" spans="1:33" s="375" customFormat="1" x14ac:dyDescent="0.2">
      <c r="A220" s="361"/>
      <c r="B220" s="402" t="s">
        <v>151</v>
      </c>
      <c r="C220" s="376">
        <v>82911</v>
      </c>
      <c r="D220" s="403">
        <v>-1</v>
      </c>
      <c r="E220" s="378"/>
      <c r="F220" s="378"/>
      <c r="G220" s="378"/>
      <c r="H220" s="378"/>
      <c r="I220" s="378"/>
      <c r="J220" s="378"/>
      <c r="K220" s="379">
        <v>3170000</v>
      </c>
      <c r="L220" s="379">
        <v>3170000</v>
      </c>
      <c r="M220" s="380">
        <v>0</v>
      </c>
      <c r="N220" s="381">
        <v>10</v>
      </c>
      <c r="O220" s="382">
        <f t="shared" si="18"/>
        <v>3487000</v>
      </c>
      <c r="P220" s="382">
        <v>3470000</v>
      </c>
      <c r="Q220" s="383">
        <f t="shared" si="19"/>
        <v>9.4637223974763401E-2</v>
      </c>
      <c r="R220" s="376">
        <v>25</v>
      </c>
      <c r="S220" s="382">
        <f t="shared" si="16"/>
        <v>4337500</v>
      </c>
      <c r="T220" s="382">
        <v>4370000</v>
      </c>
      <c r="U220" s="384">
        <f t="shared" si="17"/>
        <v>0.25936599423631124</v>
      </c>
      <c r="V220" s="377" t="s">
        <v>613</v>
      </c>
      <c r="W220" s="377" t="str">
        <f t="shared" si="14"/>
        <v>11</v>
      </c>
      <c r="X220" s="377" t="str">
        <f t="shared" si="15"/>
        <v>829</v>
      </c>
      <c r="Y220" s="350">
        <v>1200</v>
      </c>
      <c r="Z220" s="385"/>
      <c r="AA220" s="386"/>
      <c r="AB220" s="674" t="s">
        <v>597</v>
      </c>
      <c r="AC220" s="501"/>
      <c r="AD220" s="509"/>
      <c r="AE220" s="502"/>
      <c r="AF220" s="509"/>
      <c r="AG220" s="504"/>
    </row>
    <row r="221" spans="1:33" x14ac:dyDescent="0.2">
      <c r="A221" s="202"/>
      <c r="B221" s="195" t="s">
        <v>663</v>
      </c>
      <c r="C221" s="119">
        <v>82912</v>
      </c>
      <c r="D221" s="125">
        <v>-1</v>
      </c>
      <c r="E221" s="177"/>
      <c r="F221" s="177"/>
      <c r="G221" s="177"/>
      <c r="H221" s="177"/>
      <c r="I221" s="177"/>
      <c r="J221" s="177"/>
      <c r="K221" s="224">
        <v>4570000</v>
      </c>
      <c r="L221" s="224">
        <v>5070000</v>
      </c>
      <c r="M221" s="225">
        <v>0.10940919037199125</v>
      </c>
      <c r="N221" s="60">
        <v>20</v>
      </c>
      <c r="O221" s="61">
        <f t="shared" si="18"/>
        <v>6084000</v>
      </c>
      <c r="P221" s="141">
        <v>6070000</v>
      </c>
      <c r="Q221" s="84">
        <f t="shared" si="19"/>
        <v>0.19723865877712032</v>
      </c>
      <c r="R221" s="119">
        <v>25</v>
      </c>
      <c r="S221" s="121">
        <f t="shared" si="16"/>
        <v>7587500</v>
      </c>
      <c r="T221" s="100">
        <v>7570000</v>
      </c>
      <c r="U221" s="137">
        <f t="shared" si="17"/>
        <v>0.24711696869851729</v>
      </c>
      <c r="W221" s="176" t="str">
        <f t="shared" si="14"/>
        <v>12</v>
      </c>
      <c r="X221" s="176" t="str">
        <f t="shared" si="15"/>
        <v>829</v>
      </c>
      <c r="Y221" s="144">
        <v>1500</v>
      </c>
      <c r="Z221" s="143"/>
      <c r="AA221" s="283"/>
      <c r="AB221" s="675"/>
      <c r="AC221" s="501" t="s">
        <v>734</v>
      </c>
      <c r="AD221" s="509" t="s">
        <v>736</v>
      </c>
      <c r="AE221" s="502">
        <v>0</v>
      </c>
      <c r="AF221" s="509" t="s">
        <v>784</v>
      </c>
    </row>
    <row r="222" spans="1:33" x14ac:dyDescent="0.2">
      <c r="A222" s="202"/>
      <c r="B222" s="195" t="s">
        <v>153</v>
      </c>
      <c r="C222" s="119">
        <v>82913</v>
      </c>
      <c r="D222" s="125">
        <v>-1</v>
      </c>
      <c r="E222" s="177"/>
      <c r="F222" s="177"/>
      <c r="G222" s="177"/>
      <c r="H222" s="177"/>
      <c r="I222" s="177"/>
      <c r="J222" s="177"/>
      <c r="K222" s="224">
        <v>6870000</v>
      </c>
      <c r="L222" s="224">
        <v>7570000</v>
      </c>
      <c r="M222" s="225">
        <v>0.10189228529839883</v>
      </c>
      <c r="N222" s="60">
        <v>30</v>
      </c>
      <c r="O222" s="61">
        <f t="shared" si="18"/>
        <v>9841000</v>
      </c>
      <c r="P222" s="141">
        <v>9870000</v>
      </c>
      <c r="Q222" s="84">
        <f t="shared" si="19"/>
        <v>0.3038309114927345</v>
      </c>
      <c r="R222" s="119">
        <v>25</v>
      </c>
      <c r="S222" s="121">
        <f t="shared" si="16"/>
        <v>12337500</v>
      </c>
      <c r="T222" s="100">
        <v>12370000</v>
      </c>
      <c r="U222" s="137">
        <f t="shared" si="17"/>
        <v>0.25329280648429586</v>
      </c>
      <c r="W222" s="176" t="str">
        <f t="shared" si="14"/>
        <v>13</v>
      </c>
      <c r="X222" s="176" t="str">
        <f t="shared" si="15"/>
        <v>829</v>
      </c>
      <c r="Y222" s="144">
        <v>4000</v>
      </c>
      <c r="Z222" s="143"/>
      <c r="AA222" s="283"/>
      <c r="AB222" s="675"/>
    </row>
    <row r="223" spans="1:33" x14ac:dyDescent="0.2">
      <c r="A223" s="202"/>
      <c r="B223" s="195" t="s">
        <v>154</v>
      </c>
      <c r="C223" s="119">
        <v>82941</v>
      </c>
      <c r="D223" s="125">
        <v>-1</v>
      </c>
      <c r="E223" s="177"/>
      <c r="F223" s="177"/>
      <c r="G223" s="177"/>
      <c r="H223" s="177"/>
      <c r="I223" s="177"/>
      <c r="J223" s="177"/>
      <c r="K223" s="224">
        <v>9870000</v>
      </c>
      <c r="L223" s="224">
        <v>11870000</v>
      </c>
      <c r="M223" s="225">
        <v>0.20263424518743667</v>
      </c>
      <c r="N223" s="60">
        <v>40</v>
      </c>
      <c r="O223" s="61">
        <f t="shared" si="18"/>
        <v>16618000</v>
      </c>
      <c r="P223" s="141">
        <v>16670000</v>
      </c>
      <c r="Q223" s="84">
        <f t="shared" si="19"/>
        <v>0.40438079191238419</v>
      </c>
      <c r="R223" s="119">
        <v>25</v>
      </c>
      <c r="S223" s="121">
        <f t="shared" si="16"/>
        <v>20837500</v>
      </c>
      <c r="T223" s="100">
        <v>20870000</v>
      </c>
      <c r="U223" s="137">
        <f t="shared" si="17"/>
        <v>0.25194961007798439</v>
      </c>
      <c r="W223" s="176" t="str">
        <f t="shared" si="14"/>
        <v>41</v>
      </c>
      <c r="X223" s="176" t="str">
        <f t="shared" si="15"/>
        <v>829</v>
      </c>
      <c r="Y223" s="144">
        <v>8000</v>
      </c>
      <c r="Z223" s="143"/>
      <c r="AA223" s="283"/>
      <c r="AB223" s="675"/>
    </row>
    <row r="224" spans="1:33" ht="18.75" thickBot="1" x14ac:dyDescent="0.25">
      <c r="A224" s="202"/>
      <c r="B224" s="209" t="s">
        <v>155</v>
      </c>
      <c r="C224" s="181">
        <v>82944</v>
      </c>
      <c r="D224" s="196">
        <v>-1</v>
      </c>
      <c r="E224" s="183"/>
      <c r="F224" s="183"/>
      <c r="G224" s="183"/>
      <c r="H224" s="183"/>
      <c r="I224" s="183"/>
      <c r="J224" s="183"/>
      <c r="K224" s="230">
        <v>20700000</v>
      </c>
      <c r="L224" s="230">
        <v>24870000</v>
      </c>
      <c r="M224" s="231">
        <v>0.20144927536231885</v>
      </c>
      <c r="N224" s="184">
        <v>25</v>
      </c>
      <c r="O224" s="185">
        <f t="shared" ref="O224:O297" si="20">L224+(L224*N224/100)</f>
        <v>31087500</v>
      </c>
      <c r="P224" s="186">
        <v>30870000</v>
      </c>
      <c r="Q224" s="187">
        <f t="shared" si="19"/>
        <v>0.24125452352231605</v>
      </c>
      <c r="R224" s="181">
        <v>25</v>
      </c>
      <c r="S224" s="188">
        <f t="shared" si="16"/>
        <v>38587500</v>
      </c>
      <c r="T224" s="189">
        <v>38570000</v>
      </c>
      <c r="U224" s="190">
        <f t="shared" si="17"/>
        <v>0.24943310657596371</v>
      </c>
      <c r="V224" s="191"/>
      <c r="W224" s="191" t="str">
        <f t="shared" si="14"/>
        <v>44</v>
      </c>
      <c r="X224" s="191" t="str">
        <f t="shared" si="15"/>
        <v>829</v>
      </c>
      <c r="Y224" s="347">
        <v>12000</v>
      </c>
      <c r="Z224" s="201"/>
      <c r="AA224" s="284"/>
      <c r="AB224" s="676"/>
    </row>
    <row r="225" spans="1:33" s="375" customFormat="1" x14ac:dyDescent="0.2">
      <c r="A225" s="361"/>
      <c r="B225" s="402" t="s">
        <v>156</v>
      </c>
      <c r="C225" s="376">
        <v>83011</v>
      </c>
      <c r="D225" s="403">
        <v>-1</v>
      </c>
      <c r="E225" s="378"/>
      <c r="F225" s="378"/>
      <c r="G225" s="378"/>
      <c r="H225" s="378"/>
      <c r="I225" s="378"/>
      <c r="J225" s="378"/>
      <c r="K225" s="379">
        <v>3170000</v>
      </c>
      <c r="L225" s="379">
        <v>3170000</v>
      </c>
      <c r="M225" s="380">
        <v>0</v>
      </c>
      <c r="N225" s="381">
        <v>10</v>
      </c>
      <c r="O225" s="382">
        <f t="shared" si="20"/>
        <v>3487000</v>
      </c>
      <c r="P225" s="382">
        <v>3470000</v>
      </c>
      <c r="Q225" s="383">
        <f t="shared" si="19"/>
        <v>9.4637223974763401E-2</v>
      </c>
      <c r="R225" s="376">
        <v>25</v>
      </c>
      <c r="S225" s="382">
        <f t="shared" si="16"/>
        <v>4337500</v>
      </c>
      <c r="T225" s="382">
        <v>4370000</v>
      </c>
      <c r="U225" s="384">
        <f t="shared" si="17"/>
        <v>0.25936599423631124</v>
      </c>
      <c r="V225" s="377" t="s">
        <v>613</v>
      </c>
      <c r="W225" s="377" t="str">
        <f t="shared" si="14"/>
        <v>11</v>
      </c>
      <c r="X225" s="377" t="str">
        <f t="shared" si="15"/>
        <v>830</v>
      </c>
      <c r="Y225" s="350">
        <v>1100</v>
      </c>
      <c r="Z225" s="385"/>
      <c r="AA225" s="386"/>
      <c r="AB225" s="387"/>
      <c r="AC225" s="501"/>
      <c r="AD225" s="509"/>
      <c r="AE225" s="502"/>
      <c r="AF225" s="509"/>
      <c r="AG225" s="504"/>
    </row>
    <row r="226" spans="1:33" x14ac:dyDescent="0.2">
      <c r="A226" s="202"/>
      <c r="B226" s="195" t="s">
        <v>664</v>
      </c>
      <c r="C226" s="119">
        <v>83012</v>
      </c>
      <c r="D226" s="125">
        <v>-1</v>
      </c>
      <c r="E226" s="177"/>
      <c r="F226" s="177"/>
      <c r="G226" s="177"/>
      <c r="H226" s="177"/>
      <c r="I226" s="177"/>
      <c r="J226" s="177"/>
      <c r="K226" s="224">
        <v>4570000</v>
      </c>
      <c r="L226" s="224">
        <v>5070000</v>
      </c>
      <c r="M226" s="225">
        <v>0.10940919037199125</v>
      </c>
      <c r="N226" s="60">
        <v>20</v>
      </c>
      <c r="O226" s="61">
        <f t="shared" si="20"/>
        <v>6084000</v>
      </c>
      <c r="P226" s="141">
        <v>6070000</v>
      </c>
      <c r="Q226" s="84">
        <f t="shared" si="19"/>
        <v>0.19723865877712032</v>
      </c>
      <c r="R226" s="119">
        <v>25</v>
      </c>
      <c r="S226" s="121">
        <f t="shared" si="16"/>
        <v>7587500</v>
      </c>
      <c r="T226" s="100">
        <v>7570000</v>
      </c>
      <c r="U226" s="137">
        <f t="shared" si="17"/>
        <v>0.24711696869851729</v>
      </c>
      <c r="W226" s="176" t="str">
        <f t="shared" si="14"/>
        <v>12</v>
      </c>
      <c r="X226" s="176" t="str">
        <f t="shared" si="15"/>
        <v>830</v>
      </c>
      <c r="Y226" s="144">
        <v>2000</v>
      </c>
      <c r="Z226" s="143"/>
      <c r="AA226" s="283"/>
      <c r="AB226" s="208"/>
      <c r="AC226" s="501" t="s">
        <v>785</v>
      </c>
      <c r="AD226" s="509" t="s">
        <v>736</v>
      </c>
      <c r="AE226" s="502">
        <v>0</v>
      </c>
      <c r="AF226" s="509" t="s">
        <v>786</v>
      </c>
    </row>
    <row r="227" spans="1:33" x14ac:dyDescent="0.2">
      <c r="A227" s="202"/>
      <c r="B227" s="195" t="s">
        <v>158</v>
      </c>
      <c r="C227" s="119">
        <v>83013</v>
      </c>
      <c r="D227" s="125">
        <v>-1</v>
      </c>
      <c r="E227" s="177"/>
      <c r="F227" s="177"/>
      <c r="G227" s="177"/>
      <c r="H227" s="177"/>
      <c r="I227" s="177"/>
      <c r="J227" s="177"/>
      <c r="K227" s="224">
        <v>6870000</v>
      </c>
      <c r="L227" s="224">
        <v>7570000</v>
      </c>
      <c r="M227" s="225">
        <v>0.10189228529839883</v>
      </c>
      <c r="N227" s="60">
        <v>30</v>
      </c>
      <c r="O227" s="61">
        <f t="shared" si="20"/>
        <v>9841000</v>
      </c>
      <c r="P227" s="141">
        <v>9870000</v>
      </c>
      <c r="Q227" s="84">
        <f t="shared" si="19"/>
        <v>0.3038309114927345</v>
      </c>
      <c r="R227" s="119">
        <v>25</v>
      </c>
      <c r="S227" s="121">
        <f t="shared" si="16"/>
        <v>12337500</v>
      </c>
      <c r="T227" s="100">
        <v>12370000</v>
      </c>
      <c r="U227" s="137">
        <f t="shared" si="17"/>
        <v>0.25329280648429586</v>
      </c>
      <c r="W227" s="176" t="str">
        <f t="shared" si="14"/>
        <v>13</v>
      </c>
      <c r="X227" s="176" t="str">
        <f t="shared" si="15"/>
        <v>830</v>
      </c>
      <c r="Y227" s="144">
        <v>4000</v>
      </c>
      <c r="Z227" s="143"/>
      <c r="AA227" s="283"/>
      <c r="AB227" s="208"/>
    </row>
    <row r="228" spans="1:33" x14ac:dyDescent="0.2">
      <c r="A228" s="202"/>
      <c r="B228" s="195" t="s">
        <v>159</v>
      </c>
      <c r="C228" s="119">
        <v>83041</v>
      </c>
      <c r="D228" s="125">
        <v>-1</v>
      </c>
      <c r="E228" s="177"/>
      <c r="F228" s="177"/>
      <c r="G228" s="177"/>
      <c r="H228" s="177"/>
      <c r="I228" s="177"/>
      <c r="J228" s="177"/>
      <c r="K228" s="224">
        <v>9870000</v>
      </c>
      <c r="L228" s="224">
        <v>11870000</v>
      </c>
      <c r="M228" s="225">
        <v>0.20263424518743667</v>
      </c>
      <c r="N228" s="60">
        <v>40</v>
      </c>
      <c r="O228" s="61">
        <f t="shared" si="20"/>
        <v>16618000</v>
      </c>
      <c r="P228" s="141">
        <v>16670000</v>
      </c>
      <c r="Q228" s="84">
        <f t="shared" si="19"/>
        <v>0.40438079191238419</v>
      </c>
      <c r="R228" s="119">
        <v>25</v>
      </c>
      <c r="S228" s="121">
        <f t="shared" si="16"/>
        <v>20837500</v>
      </c>
      <c r="T228" s="100">
        <v>20870000</v>
      </c>
      <c r="U228" s="137">
        <f t="shared" si="17"/>
        <v>0.25194961007798439</v>
      </c>
      <c r="W228" s="176" t="str">
        <f t="shared" si="14"/>
        <v>41</v>
      </c>
      <c r="X228" s="176" t="str">
        <f t="shared" si="15"/>
        <v>830</v>
      </c>
      <c r="Y228" s="144">
        <v>8000</v>
      </c>
      <c r="Z228" s="143"/>
      <c r="AA228" s="283"/>
      <c r="AB228" s="208"/>
    </row>
    <row r="229" spans="1:33" ht="18.75" thickBot="1" x14ac:dyDescent="0.25">
      <c r="A229" s="202"/>
      <c r="B229" s="209" t="s">
        <v>160</v>
      </c>
      <c r="C229" s="181">
        <v>83044</v>
      </c>
      <c r="D229" s="196">
        <v>-1</v>
      </c>
      <c r="E229" s="183"/>
      <c r="F229" s="183"/>
      <c r="G229" s="183"/>
      <c r="H229" s="183"/>
      <c r="I229" s="183"/>
      <c r="J229" s="183"/>
      <c r="K229" s="230">
        <v>20700000</v>
      </c>
      <c r="L229" s="230">
        <v>24870000</v>
      </c>
      <c r="M229" s="231">
        <v>0.20144927536231885</v>
      </c>
      <c r="N229" s="184">
        <v>25</v>
      </c>
      <c r="O229" s="185">
        <f t="shared" si="20"/>
        <v>31087500</v>
      </c>
      <c r="P229" s="186">
        <v>30870000</v>
      </c>
      <c r="Q229" s="187">
        <f t="shared" ref="Q229:Q362" si="21">(P229-L229)/L229</f>
        <v>0.24125452352231605</v>
      </c>
      <c r="R229" s="181">
        <v>25</v>
      </c>
      <c r="S229" s="188">
        <f t="shared" si="16"/>
        <v>38587500</v>
      </c>
      <c r="T229" s="189">
        <v>38570000</v>
      </c>
      <c r="U229" s="190">
        <f t="shared" si="17"/>
        <v>0.24943310657596371</v>
      </c>
      <c r="V229" s="191"/>
      <c r="W229" s="191" t="str">
        <f t="shared" si="14"/>
        <v>44</v>
      </c>
      <c r="X229" s="191" t="str">
        <f t="shared" si="15"/>
        <v>830</v>
      </c>
      <c r="Y229" s="347">
        <v>10000</v>
      </c>
      <c r="Z229" s="201"/>
      <c r="AA229" s="284"/>
      <c r="AB229" s="210"/>
    </row>
    <row r="230" spans="1:33" s="375" customFormat="1" x14ac:dyDescent="0.2">
      <c r="A230" s="361"/>
      <c r="B230" s="402" t="s">
        <v>166</v>
      </c>
      <c r="C230" s="376">
        <v>83211</v>
      </c>
      <c r="D230" s="403">
        <v>-1</v>
      </c>
      <c r="E230" s="378"/>
      <c r="F230" s="378"/>
      <c r="G230" s="378"/>
      <c r="H230" s="378"/>
      <c r="I230" s="378"/>
      <c r="J230" s="378"/>
      <c r="K230" s="379">
        <v>3170000</v>
      </c>
      <c r="L230" s="379">
        <v>3170000</v>
      </c>
      <c r="M230" s="380">
        <v>0</v>
      </c>
      <c r="N230" s="381">
        <v>10</v>
      </c>
      <c r="O230" s="382">
        <f t="shared" si="20"/>
        <v>3487000</v>
      </c>
      <c r="P230" s="382">
        <v>3470000</v>
      </c>
      <c r="Q230" s="383">
        <f t="shared" si="21"/>
        <v>9.4637223974763401E-2</v>
      </c>
      <c r="R230" s="376">
        <v>25</v>
      </c>
      <c r="S230" s="382">
        <f t="shared" si="16"/>
        <v>4337500</v>
      </c>
      <c r="T230" s="382">
        <v>4370000</v>
      </c>
      <c r="U230" s="384">
        <f t="shared" si="17"/>
        <v>0.25936599423631124</v>
      </c>
      <c r="V230" s="377" t="s">
        <v>613</v>
      </c>
      <c r="W230" s="377" t="str">
        <f t="shared" si="14"/>
        <v>11</v>
      </c>
      <c r="X230" s="377" t="str">
        <f t="shared" si="15"/>
        <v>832</v>
      </c>
      <c r="Y230" s="350">
        <v>1100</v>
      </c>
      <c r="Z230" s="385"/>
      <c r="AA230" s="386"/>
      <c r="AB230" s="387"/>
      <c r="AC230" s="501"/>
      <c r="AD230" s="509"/>
      <c r="AE230" s="502"/>
      <c r="AF230" s="509"/>
      <c r="AG230" s="504"/>
    </row>
    <row r="231" spans="1:33" x14ac:dyDescent="0.2">
      <c r="A231" s="202"/>
      <c r="B231" s="195" t="s">
        <v>665</v>
      </c>
      <c r="C231" s="119">
        <v>83212</v>
      </c>
      <c r="D231" s="125">
        <v>-1</v>
      </c>
      <c r="E231" s="177"/>
      <c r="F231" s="177"/>
      <c r="G231" s="177"/>
      <c r="H231" s="177"/>
      <c r="I231" s="177"/>
      <c r="J231" s="177"/>
      <c r="K231" s="224">
        <v>4570000</v>
      </c>
      <c r="L231" s="224">
        <v>5070000</v>
      </c>
      <c r="M231" s="225">
        <v>0.10940919037199125</v>
      </c>
      <c r="N231" s="60">
        <v>20</v>
      </c>
      <c r="O231" s="61">
        <f t="shared" si="20"/>
        <v>6084000</v>
      </c>
      <c r="P231" s="141">
        <v>6070000</v>
      </c>
      <c r="Q231" s="84">
        <f t="shared" si="21"/>
        <v>0.19723865877712032</v>
      </c>
      <c r="R231" s="119">
        <v>25</v>
      </c>
      <c r="S231" s="121">
        <f t="shared" si="16"/>
        <v>7587500</v>
      </c>
      <c r="T231" s="100">
        <v>7570000</v>
      </c>
      <c r="U231" s="137">
        <f t="shared" si="17"/>
        <v>0.24711696869851729</v>
      </c>
      <c r="W231" s="176" t="str">
        <f t="shared" si="14"/>
        <v>12</v>
      </c>
      <c r="X231" s="176" t="str">
        <f t="shared" si="15"/>
        <v>832</v>
      </c>
      <c r="Y231" s="144">
        <v>2000</v>
      </c>
      <c r="Z231" s="219"/>
      <c r="AA231" s="285"/>
      <c r="AB231" s="208"/>
      <c r="AC231" s="501" t="s">
        <v>734</v>
      </c>
      <c r="AD231" s="509" t="s">
        <v>736</v>
      </c>
      <c r="AE231" s="502">
        <v>0</v>
      </c>
      <c r="AF231" s="509" t="s">
        <v>787</v>
      </c>
    </row>
    <row r="232" spans="1:33" s="375" customFormat="1" x14ac:dyDescent="0.2">
      <c r="A232" s="361"/>
      <c r="B232" s="362" t="s">
        <v>168</v>
      </c>
      <c r="C232" s="363">
        <v>83213</v>
      </c>
      <c r="D232" s="364">
        <v>-1</v>
      </c>
      <c r="E232" s="365"/>
      <c r="F232" s="365"/>
      <c r="G232" s="365"/>
      <c r="H232" s="365"/>
      <c r="I232" s="365"/>
      <c r="J232" s="365"/>
      <c r="K232" s="366">
        <v>6870000</v>
      </c>
      <c r="L232" s="366">
        <v>7570000</v>
      </c>
      <c r="M232" s="367">
        <v>0.10189228529839883</v>
      </c>
      <c r="N232" s="368">
        <v>30</v>
      </c>
      <c r="O232" s="360">
        <f t="shared" si="20"/>
        <v>9841000</v>
      </c>
      <c r="P232" s="360">
        <v>9870000</v>
      </c>
      <c r="Q232" s="369">
        <f t="shared" si="21"/>
        <v>0.3038309114927345</v>
      </c>
      <c r="R232" s="363">
        <v>25</v>
      </c>
      <c r="S232" s="360">
        <f t="shared" si="16"/>
        <v>12337500</v>
      </c>
      <c r="T232" s="360">
        <v>12370000</v>
      </c>
      <c r="U232" s="370">
        <f t="shared" si="17"/>
        <v>0.25329280648429586</v>
      </c>
      <c r="V232" s="371" t="s">
        <v>613</v>
      </c>
      <c r="W232" s="371" t="str">
        <f t="shared" si="14"/>
        <v>13</v>
      </c>
      <c r="X232" s="371" t="str">
        <f t="shared" si="15"/>
        <v>832</v>
      </c>
      <c r="Y232" s="372">
        <v>3700</v>
      </c>
      <c r="Z232" s="372"/>
      <c r="AA232" s="440"/>
      <c r="AB232" s="388"/>
      <c r="AC232" s="501"/>
      <c r="AD232" s="509"/>
      <c r="AE232" s="502"/>
      <c r="AF232" s="509"/>
      <c r="AG232" s="504"/>
    </row>
    <row r="233" spans="1:33" x14ac:dyDescent="0.2">
      <c r="A233" s="202"/>
      <c r="B233" s="195" t="s">
        <v>169</v>
      </c>
      <c r="C233" s="119">
        <v>83241</v>
      </c>
      <c r="D233" s="125">
        <v>-1</v>
      </c>
      <c r="E233" s="177"/>
      <c r="F233" s="177"/>
      <c r="G233" s="177"/>
      <c r="H233" s="177"/>
      <c r="I233" s="177"/>
      <c r="J233" s="177"/>
      <c r="K233" s="224">
        <v>9870000</v>
      </c>
      <c r="L233" s="224">
        <v>11870000</v>
      </c>
      <c r="M233" s="225">
        <v>0.20263424518743667</v>
      </c>
      <c r="N233" s="60">
        <v>40</v>
      </c>
      <c r="O233" s="61">
        <f t="shared" si="20"/>
        <v>16618000</v>
      </c>
      <c r="P233" s="141">
        <v>16670000</v>
      </c>
      <c r="Q233" s="84">
        <f t="shared" si="21"/>
        <v>0.40438079191238419</v>
      </c>
      <c r="R233" s="119">
        <v>25</v>
      </c>
      <c r="S233" s="121">
        <f t="shared" si="16"/>
        <v>20837500</v>
      </c>
      <c r="T233" s="100">
        <v>20870000</v>
      </c>
      <c r="U233" s="137">
        <f t="shared" si="17"/>
        <v>0.25194961007798439</v>
      </c>
      <c r="W233" s="176" t="str">
        <f t="shared" si="14"/>
        <v>41</v>
      </c>
      <c r="X233" s="176" t="str">
        <f t="shared" si="15"/>
        <v>832</v>
      </c>
      <c r="Y233" s="144">
        <v>5000</v>
      </c>
      <c r="Z233" s="219"/>
      <c r="AA233" s="285"/>
      <c r="AB233" s="208"/>
    </row>
    <row r="234" spans="1:33" ht="18.75" thickBot="1" x14ac:dyDescent="0.25">
      <c r="A234" s="202"/>
      <c r="B234" s="209" t="s">
        <v>170</v>
      </c>
      <c r="C234" s="181">
        <v>83244</v>
      </c>
      <c r="D234" s="196">
        <v>-1</v>
      </c>
      <c r="E234" s="183"/>
      <c r="F234" s="183"/>
      <c r="G234" s="183"/>
      <c r="H234" s="183"/>
      <c r="I234" s="183"/>
      <c r="J234" s="183"/>
      <c r="K234" s="230">
        <v>20700000</v>
      </c>
      <c r="L234" s="230">
        <v>24870000</v>
      </c>
      <c r="M234" s="231">
        <v>0.20144927536231885</v>
      </c>
      <c r="N234" s="184">
        <v>25</v>
      </c>
      <c r="O234" s="185">
        <f t="shared" si="20"/>
        <v>31087500</v>
      </c>
      <c r="P234" s="186">
        <v>30870000</v>
      </c>
      <c r="Q234" s="187">
        <f t="shared" si="21"/>
        <v>0.24125452352231605</v>
      </c>
      <c r="R234" s="181">
        <v>25</v>
      </c>
      <c r="S234" s="188">
        <f t="shared" si="16"/>
        <v>38587500</v>
      </c>
      <c r="T234" s="189">
        <v>38570000</v>
      </c>
      <c r="U234" s="190">
        <f t="shared" si="17"/>
        <v>0.24943310657596371</v>
      </c>
      <c r="V234" s="191"/>
      <c r="W234" s="191" t="str">
        <f t="shared" si="14"/>
        <v>44</v>
      </c>
      <c r="X234" s="191" t="str">
        <f t="shared" si="15"/>
        <v>832</v>
      </c>
      <c r="Y234" s="347">
        <v>9000</v>
      </c>
      <c r="Z234" s="220"/>
      <c r="AA234" s="286"/>
      <c r="AB234" s="210"/>
    </row>
    <row r="235" spans="1:33" x14ac:dyDescent="0.2">
      <c r="A235" s="202"/>
      <c r="B235" s="203" t="s">
        <v>666</v>
      </c>
      <c r="C235" s="164">
        <v>83311</v>
      </c>
      <c r="D235" s="194">
        <v>-1</v>
      </c>
      <c r="E235" s="167"/>
      <c r="F235" s="167"/>
      <c r="G235" s="167"/>
      <c r="H235" s="167"/>
      <c r="I235" s="167"/>
      <c r="J235" s="167"/>
      <c r="K235" s="228">
        <v>3170000</v>
      </c>
      <c r="L235" s="228">
        <v>3170000</v>
      </c>
      <c r="M235" s="229">
        <v>0</v>
      </c>
      <c r="N235" s="168">
        <v>10</v>
      </c>
      <c r="O235" s="169">
        <f t="shared" si="20"/>
        <v>3487000</v>
      </c>
      <c r="P235" s="170">
        <v>3470000</v>
      </c>
      <c r="Q235" s="171">
        <f t="shared" si="21"/>
        <v>9.4637223974763401E-2</v>
      </c>
      <c r="R235" s="164">
        <v>25</v>
      </c>
      <c r="S235" s="172">
        <f t="shared" si="16"/>
        <v>4337500</v>
      </c>
      <c r="T235" s="173">
        <v>4370000</v>
      </c>
      <c r="U235" s="174">
        <f t="shared" si="17"/>
        <v>0.25936599423631124</v>
      </c>
      <c r="V235" s="165"/>
      <c r="W235" s="165" t="str">
        <f t="shared" si="14"/>
        <v>11</v>
      </c>
      <c r="X235" s="165" t="str">
        <f t="shared" si="15"/>
        <v>833</v>
      </c>
      <c r="Y235" s="218">
        <v>900</v>
      </c>
      <c r="Z235" s="221"/>
      <c r="AA235" s="287"/>
      <c r="AB235" s="212"/>
    </row>
    <row r="236" spans="1:33" s="375" customFormat="1" x14ac:dyDescent="0.2">
      <c r="A236" s="361"/>
      <c r="B236" s="362" t="s">
        <v>172</v>
      </c>
      <c r="C236" s="363">
        <v>83312</v>
      </c>
      <c r="D236" s="364">
        <v>-1</v>
      </c>
      <c r="E236" s="365"/>
      <c r="F236" s="365"/>
      <c r="G236" s="365"/>
      <c r="H236" s="365"/>
      <c r="I236" s="365"/>
      <c r="J236" s="365"/>
      <c r="K236" s="366">
        <v>4570000</v>
      </c>
      <c r="L236" s="366">
        <v>5070000</v>
      </c>
      <c r="M236" s="367">
        <v>0.10940919037199125</v>
      </c>
      <c r="N236" s="368">
        <v>20</v>
      </c>
      <c r="O236" s="360">
        <f t="shared" si="20"/>
        <v>6084000</v>
      </c>
      <c r="P236" s="360">
        <v>6070000</v>
      </c>
      <c r="Q236" s="369">
        <f t="shared" si="21"/>
        <v>0.19723865877712032</v>
      </c>
      <c r="R236" s="363">
        <v>25</v>
      </c>
      <c r="S236" s="360">
        <f t="shared" si="16"/>
        <v>7587500</v>
      </c>
      <c r="T236" s="360">
        <v>7570000</v>
      </c>
      <c r="U236" s="370">
        <f t="shared" si="17"/>
        <v>0.24711696869851729</v>
      </c>
      <c r="V236" s="371" t="s">
        <v>613</v>
      </c>
      <c r="W236" s="371" t="str">
        <f t="shared" si="14"/>
        <v>12</v>
      </c>
      <c r="X236" s="371" t="str">
        <f t="shared" si="15"/>
        <v>833</v>
      </c>
      <c r="Y236" s="372">
        <v>2100</v>
      </c>
      <c r="Z236" s="372"/>
      <c r="AA236" s="440"/>
      <c r="AB236" s="388" t="s">
        <v>654</v>
      </c>
      <c r="AC236" s="505"/>
      <c r="AD236" s="509"/>
      <c r="AE236" s="502"/>
      <c r="AF236" s="509"/>
      <c r="AG236" s="504"/>
    </row>
    <row r="237" spans="1:33" x14ac:dyDescent="0.2">
      <c r="A237" s="202"/>
      <c r="B237" s="195" t="s">
        <v>173</v>
      </c>
      <c r="C237" s="119">
        <v>83313</v>
      </c>
      <c r="D237" s="125">
        <v>-1</v>
      </c>
      <c r="E237" s="177"/>
      <c r="F237" s="177"/>
      <c r="G237" s="177"/>
      <c r="H237" s="177"/>
      <c r="I237" s="177"/>
      <c r="J237" s="177"/>
      <c r="K237" s="224">
        <v>6870000</v>
      </c>
      <c r="L237" s="224">
        <v>7570000</v>
      </c>
      <c r="M237" s="225">
        <v>0.10189228529839883</v>
      </c>
      <c r="N237" s="60">
        <v>30</v>
      </c>
      <c r="O237" s="61">
        <f t="shared" si="20"/>
        <v>9841000</v>
      </c>
      <c r="P237" s="141">
        <v>9870000</v>
      </c>
      <c r="Q237" s="84">
        <f t="shared" si="21"/>
        <v>0.3038309114927345</v>
      </c>
      <c r="R237" s="119">
        <v>25</v>
      </c>
      <c r="S237" s="121">
        <f t="shared" si="16"/>
        <v>12337500</v>
      </c>
      <c r="T237" s="100">
        <v>12370000</v>
      </c>
      <c r="U237" s="137">
        <f t="shared" si="17"/>
        <v>0.25329280648429586</v>
      </c>
      <c r="W237" s="176" t="str">
        <f t="shared" si="14"/>
        <v>13</v>
      </c>
      <c r="X237" s="176" t="str">
        <f t="shared" si="15"/>
        <v>833</v>
      </c>
      <c r="Y237" s="144">
        <v>2500</v>
      </c>
      <c r="Z237" s="219"/>
      <c r="AA237" s="285"/>
      <c r="AB237" s="208"/>
      <c r="AC237" s="505"/>
    </row>
    <row r="238" spans="1:33" x14ac:dyDescent="0.2">
      <c r="A238" s="202"/>
      <c r="B238" s="195" t="s">
        <v>174</v>
      </c>
      <c r="C238" s="119">
        <v>83341</v>
      </c>
      <c r="D238" s="125">
        <v>-1</v>
      </c>
      <c r="E238" s="177"/>
      <c r="F238" s="177"/>
      <c r="G238" s="177"/>
      <c r="H238" s="177"/>
      <c r="I238" s="177"/>
      <c r="J238" s="177"/>
      <c r="K238" s="224">
        <v>9870000</v>
      </c>
      <c r="L238" s="224">
        <v>11870000</v>
      </c>
      <c r="M238" s="225">
        <v>0.20263424518743667</v>
      </c>
      <c r="N238" s="60">
        <v>40</v>
      </c>
      <c r="O238" s="61">
        <f t="shared" si="20"/>
        <v>16618000</v>
      </c>
      <c r="P238" s="141">
        <v>16670000</v>
      </c>
      <c r="Q238" s="84">
        <f t="shared" si="21"/>
        <v>0.40438079191238419</v>
      </c>
      <c r="R238" s="119">
        <v>25</v>
      </c>
      <c r="S238" s="121">
        <f t="shared" si="16"/>
        <v>20837500</v>
      </c>
      <c r="T238" s="100">
        <v>20870000</v>
      </c>
      <c r="U238" s="137">
        <f t="shared" si="17"/>
        <v>0.25194961007798439</v>
      </c>
      <c r="W238" s="176" t="str">
        <f t="shared" si="14"/>
        <v>41</v>
      </c>
      <c r="X238" s="176" t="str">
        <f t="shared" si="15"/>
        <v>833</v>
      </c>
      <c r="Y238" s="144">
        <v>6000</v>
      </c>
      <c r="Z238" s="219"/>
      <c r="AA238" s="285"/>
      <c r="AB238" s="208"/>
      <c r="AC238" s="505"/>
    </row>
    <row r="239" spans="1:33" ht="18.75" thickBot="1" x14ac:dyDescent="0.25">
      <c r="A239" s="202"/>
      <c r="B239" s="209" t="s">
        <v>175</v>
      </c>
      <c r="C239" s="181">
        <v>83344</v>
      </c>
      <c r="D239" s="196">
        <v>-1</v>
      </c>
      <c r="E239" s="183"/>
      <c r="F239" s="183"/>
      <c r="G239" s="183"/>
      <c r="H239" s="183"/>
      <c r="I239" s="183"/>
      <c r="J239" s="183"/>
      <c r="K239" s="230">
        <v>20700000</v>
      </c>
      <c r="L239" s="230">
        <v>24870000</v>
      </c>
      <c r="M239" s="231">
        <v>0.20144927536231885</v>
      </c>
      <c r="N239" s="184">
        <v>25</v>
      </c>
      <c r="O239" s="185">
        <f t="shared" si="20"/>
        <v>31087500</v>
      </c>
      <c r="P239" s="186">
        <v>30870000</v>
      </c>
      <c r="Q239" s="187">
        <f t="shared" si="21"/>
        <v>0.24125452352231605</v>
      </c>
      <c r="R239" s="181">
        <v>25</v>
      </c>
      <c r="S239" s="188">
        <f t="shared" si="16"/>
        <v>38587500</v>
      </c>
      <c r="T239" s="189">
        <v>38570000</v>
      </c>
      <c r="U239" s="190">
        <f t="shared" si="17"/>
        <v>0.24943310657596371</v>
      </c>
      <c r="V239" s="191"/>
      <c r="W239" s="191" t="str">
        <f t="shared" si="14"/>
        <v>44</v>
      </c>
      <c r="X239" s="191" t="str">
        <f t="shared" si="15"/>
        <v>833</v>
      </c>
      <c r="Y239" s="347">
        <v>9000</v>
      </c>
      <c r="Z239" s="220"/>
      <c r="AA239" s="286"/>
      <c r="AB239" s="210"/>
      <c r="AC239" s="505"/>
    </row>
    <row r="240" spans="1:33" s="375" customFormat="1" x14ac:dyDescent="0.2">
      <c r="A240" s="361"/>
      <c r="B240" s="402" t="s">
        <v>637</v>
      </c>
      <c r="C240" s="376">
        <v>83411</v>
      </c>
      <c r="D240" s="403">
        <v>-1</v>
      </c>
      <c r="E240" s="378"/>
      <c r="F240" s="378"/>
      <c r="G240" s="378"/>
      <c r="H240" s="378"/>
      <c r="I240" s="378"/>
      <c r="J240" s="378"/>
      <c r="K240" s="379">
        <v>3170000</v>
      </c>
      <c r="L240" s="379">
        <v>3170000</v>
      </c>
      <c r="M240" s="380">
        <v>0</v>
      </c>
      <c r="N240" s="381">
        <v>10</v>
      </c>
      <c r="O240" s="382">
        <f t="shared" si="20"/>
        <v>3487000</v>
      </c>
      <c r="P240" s="382">
        <v>3470000</v>
      </c>
      <c r="Q240" s="383">
        <f t="shared" si="21"/>
        <v>9.4637223974763401E-2</v>
      </c>
      <c r="R240" s="376">
        <v>25</v>
      </c>
      <c r="S240" s="382">
        <f t="shared" si="16"/>
        <v>4337500</v>
      </c>
      <c r="T240" s="382">
        <v>4370000</v>
      </c>
      <c r="U240" s="384">
        <f t="shared" si="17"/>
        <v>0.25936599423631124</v>
      </c>
      <c r="V240" s="377" t="s">
        <v>613</v>
      </c>
      <c r="W240" s="377" t="str">
        <f t="shared" si="14"/>
        <v>11</v>
      </c>
      <c r="X240" s="377" t="str">
        <f t="shared" si="15"/>
        <v>834</v>
      </c>
      <c r="Y240" s="350">
        <v>1200</v>
      </c>
      <c r="Z240" s="385"/>
      <c r="AA240" s="386"/>
      <c r="AB240" s="387"/>
      <c r="AC240" s="505"/>
      <c r="AD240" s="509"/>
      <c r="AE240" s="502"/>
      <c r="AF240" s="509"/>
      <c r="AG240" s="504"/>
    </row>
    <row r="241" spans="1:33" x14ac:dyDescent="0.2">
      <c r="A241" s="202"/>
      <c r="B241" s="195" t="s">
        <v>639</v>
      </c>
      <c r="C241" s="119">
        <v>83412</v>
      </c>
      <c r="D241" s="125">
        <v>-1</v>
      </c>
      <c r="E241" s="177"/>
      <c r="F241" s="177"/>
      <c r="G241" s="177"/>
      <c r="H241" s="177"/>
      <c r="I241" s="177"/>
      <c r="J241" s="177"/>
      <c r="K241" s="224">
        <v>4570000</v>
      </c>
      <c r="L241" s="224">
        <v>5070000</v>
      </c>
      <c r="M241" s="225">
        <v>0.10940919037199125</v>
      </c>
      <c r="N241" s="60">
        <v>20</v>
      </c>
      <c r="O241" s="61">
        <f t="shared" si="20"/>
        <v>6084000</v>
      </c>
      <c r="P241" s="141">
        <v>6070000</v>
      </c>
      <c r="Q241" s="84">
        <f t="shared" si="21"/>
        <v>0.19723865877712032</v>
      </c>
      <c r="R241" s="119">
        <v>25</v>
      </c>
      <c r="S241" s="121">
        <f t="shared" si="16"/>
        <v>7587500</v>
      </c>
      <c r="T241" s="100">
        <v>7570000</v>
      </c>
      <c r="U241" s="137">
        <f t="shared" si="17"/>
        <v>0.24711696869851729</v>
      </c>
      <c r="W241" s="176" t="str">
        <f t="shared" si="14"/>
        <v>12</v>
      </c>
      <c r="X241" s="176" t="str">
        <f t="shared" si="15"/>
        <v>834</v>
      </c>
      <c r="Y241" s="144">
        <v>3000</v>
      </c>
      <c r="Z241" s="143"/>
      <c r="AA241" s="283"/>
      <c r="AB241" s="208"/>
      <c r="AC241" s="505"/>
    </row>
    <row r="242" spans="1:33" x14ac:dyDescent="0.2">
      <c r="A242" s="202"/>
      <c r="B242" s="195" t="s">
        <v>178</v>
      </c>
      <c r="C242" s="119">
        <v>83413</v>
      </c>
      <c r="D242" s="125">
        <v>-1</v>
      </c>
      <c r="E242" s="177"/>
      <c r="F242" s="177"/>
      <c r="G242" s="177"/>
      <c r="H242" s="177"/>
      <c r="I242" s="177"/>
      <c r="J242" s="177"/>
      <c r="K242" s="224">
        <v>6870000</v>
      </c>
      <c r="L242" s="224">
        <v>7570000</v>
      </c>
      <c r="M242" s="225">
        <v>0.10189228529839883</v>
      </c>
      <c r="N242" s="60">
        <v>30</v>
      </c>
      <c r="O242" s="61">
        <f t="shared" si="20"/>
        <v>9841000</v>
      </c>
      <c r="P242" s="141">
        <v>9870000</v>
      </c>
      <c r="Q242" s="84">
        <f t="shared" si="21"/>
        <v>0.3038309114927345</v>
      </c>
      <c r="R242" s="119">
        <v>25</v>
      </c>
      <c r="S242" s="121">
        <f t="shared" si="16"/>
        <v>12337500</v>
      </c>
      <c r="T242" s="100">
        <v>12370000</v>
      </c>
      <c r="U242" s="137">
        <f t="shared" si="17"/>
        <v>0.25329280648429586</v>
      </c>
      <c r="W242" s="176" t="str">
        <f t="shared" si="14"/>
        <v>13</v>
      </c>
      <c r="X242" s="176" t="str">
        <f t="shared" si="15"/>
        <v>834</v>
      </c>
      <c r="Y242" s="144">
        <v>6000</v>
      </c>
      <c r="Z242" s="143"/>
      <c r="AA242" s="283"/>
      <c r="AB242" s="208"/>
    </row>
    <row r="243" spans="1:33" x14ac:dyDescent="0.2">
      <c r="A243" s="202"/>
      <c r="B243" s="195" t="s">
        <v>179</v>
      </c>
      <c r="C243" s="119">
        <v>83441</v>
      </c>
      <c r="D243" s="125">
        <v>-1</v>
      </c>
      <c r="E243" s="177"/>
      <c r="F243" s="177"/>
      <c r="G243" s="177"/>
      <c r="H243" s="177"/>
      <c r="I243" s="177"/>
      <c r="J243" s="177"/>
      <c r="K243" s="224">
        <v>9870000</v>
      </c>
      <c r="L243" s="224">
        <v>11870000</v>
      </c>
      <c r="M243" s="225">
        <v>0.20263424518743667</v>
      </c>
      <c r="N243" s="60">
        <v>40</v>
      </c>
      <c r="O243" s="61">
        <f t="shared" si="20"/>
        <v>16618000</v>
      </c>
      <c r="P243" s="141">
        <v>16670000</v>
      </c>
      <c r="Q243" s="84">
        <f t="shared" si="21"/>
        <v>0.40438079191238419</v>
      </c>
      <c r="R243" s="119">
        <v>25</v>
      </c>
      <c r="S243" s="121">
        <f t="shared" si="16"/>
        <v>20837500</v>
      </c>
      <c r="T243" s="100">
        <v>20870000</v>
      </c>
      <c r="U243" s="137">
        <f t="shared" si="17"/>
        <v>0.25194961007798439</v>
      </c>
      <c r="W243" s="176" t="str">
        <f t="shared" si="14"/>
        <v>41</v>
      </c>
      <c r="X243" s="176" t="str">
        <f t="shared" si="15"/>
        <v>834</v>
      </c>
      <c r="Y243" s="144">
        <v>12000</v>
      </c>
      <c r="Z243" s="143"/>
      <c r="AA243" s="283"/>
      <c r="AB243" s="208"/>
    </row>
    <row r="244" spans="1:33" ht="18.75" thickBot="1" x14ac:dyDescent="0.25">
      <c r="A244" s="202"/>
      <c r="B244" s="209" t="s">
        <v>180</v>
      </c>
      <c r="C244" s="181">
        <v>83444</v>
      </c>
      <c r="D244" s="196">
        <v>-1</v>
      </c>
      <c r="E244" s="183"/>
      <c r="F244" s="183"/>
      <c r="G244" s="183"/>
      <c r="H244" s="183"/>
      <c r="I244" s="183"/>
      <c r="J244" s="183"/>
      <c r="K244" s="230">
        <v>20700000</v>
      </c>
      <c r="L244" s="230">
        <v>24870000</v>
      </c>
      <c r="M244" s="231">
        <v>0.20144927536231885</v>
      </c>
      <c r="N244" s="184">
        <v>25</v>
      </c>
      <c r="O244" s="185">
        <f t="shared" si="20"/>
        <v>31087500</v>
      </c>
      <c r="P244" s="186">
        <v>30870000</v>
      </c>
      <c r="Q244" s="187">
        <f t="shared" si="21"/>
        <v>0.24125452352231605</v>
      </c>
      <c r="R244" s="181">
        <v>25</v>
      </c>
      <c r="S244" s="188">
        <f t="shared" si="16"/>
        <v>38587500</v>
      </c>
      <c r="T244" s="189">
        <v>38570000</v>
      </c>
      <c r="U244" s="190">
        <f t="shared" si="17"/>
        <v>0.24943310657596371</v>
      </c>
      <c r="V244" s="191"/>
      <c r="W244" s="191" t="str">
        <f t="shared" si="14"/>
        <v>44</v>
      </c>
      <c r="X244" s="191" t="str">
        <f t="shared" si="15"/>
        <v>834</v>
      </c>
      <c r="Y244" s="347">
        <v>18000</v>
      </c>
      <c r="Z244" s="201"/>
      <c r="AA244" s="284"/>
      <c r="AB244" s="210"/>
    </row>
    <row r="245" spans="1:33" s="375" customFormat="1" x14ac:dyDescent="0.2">
      <c r="A245" s="361"/>
      <c r="B245" s="402" t="s">
        <v>615</v>
      </c>
      <c r="C245" s="376">
        <v>83611</v>
      </c>
      <c r="D245" s="403">
        <v>-1</v>
      </c>
      <c r="E245" s="378"/>
      <c r="F245" s="378"/>
      <c r="G245" s="378"/>
      <c r="H245" s="378"/>
      <c r="I245" s="378"/>
      <c r="J245" s="378"/>
      <c r="K245" s="379">
        <v>3170000</v>
      </c>
      <c r="L245" s="379">
        <v>3170000</v>
      </c>
      <c r="M245" s="380">
        <v>0</v>
      </c>
      <c r="N245" s="381">
        <v>10</v>
      </c>
      <c r="O245" s="382">
        <f t="shared" si="20"/>
        <v>3487000</v>
      </c>
      <c r="P245" s="382">
        <v>3470000</v>
      </c>
      <c r="Q245" s="383">
        <f t="shared" si="21"/>
        <v>9.4637223974763401E-2</v>
      </c>
      <c r="R245" s="376">
        <v>25</v>
      </c>
      <c r="S245" s="382">
        <f t="shared" si="16"/>
        <v>4337500</v>
      </c>
      <c r="T245" s="382">
        <v>4370000</v>
      </c>
      <c r="U245" s="384">
        <f t="shared" si="17"/>
        <v>0.25936599423631124</v>
      </c>
      <c r="V245" s="377" t="s">
        <v>613</v>
      </c>
      <c r="W245" s="377" t="str">
        <f t="shared" si="14"/>
        <v>11</v>
      </c>
      <c r="X245" s="377" t="str">
        <f t="shared" si="15"/>
        <v>836</v>
      </c>
      <c r="Y245" s="350">
        <v>2500</v>
      </c>
      <c r="Z245" s="385"/>
      <c r="AA245" s="386"/>
      <c r="AB245" s="387"/>
      <c r="AC245" s="501"/>
      <c r="AD245" s="509"/>
      <c r="AE245" s="502"/>
      <c r="AF245" s="509"/>
      <c r="AG245" s="504"/>
    </row>
    <row r="246" spans="1:33" x14ac:dyDescent="0.2">
      <c r="A246" s="202"/>
      <c r="B246" s="195" t="s">
        <v>638</v>
      </c>
      <c r="C246" s="119">
        <v>83612</v>
      </c>
      <c r="D246" s="125">
        <v>-1</v>
      </c>
      <c r="E246" s="177"/>
      <c r="F246" s="177"/>
      <c r="G246" s="177"/>
      <c r="H246" s="177"/>
      <c r="I246" s="177"/>
      <c r="J246" s="177"/>
      <c r="K246" s="224">
        <v>4570000</v>
      </c>
      <c r="L246" s="224">
        <v>5070000</v>
      </c>
      <c r="M246" s="225">
        <v>0.10940919037199125</v>
      </c>
      <c r="N246" s="60">
        <v>20</v>
      </c>
      <c r="O246" s="61">
        <f t="shared" si="20"/>
        <v>6084000</v>
      </c>
      <c r="P246" s="141">
        <v>6070000</v>
      </c>
      <c r="Q246" s="84">
        <f t="shared" si="21"/>
        <v>0.19723865877712032</v>
      </c>
      <c r="R246" s="119">
        <v>25</v>
      </c>
      <c r="S246" s="121">
        <f t="shared" si="16"/>
        <v>7587500</v>
      </c>
      <c r="T246" s="100">
        <v>7570000</v>
      </c>
      <c r="U246" s="137">
        <f t="shared" si="17"/>
        <v>0.24711696869851729</v>
      </c>
      <c r="W246" s="176" t="str">
        <f t="shared" si="14"/>
        <v>12</v>
      </c>
      <c r="X246" s="176" t="str">
        <f t="shared" si="15"/>
        <v>836</v>
      </c>
      <c r="Y246" s="144">
        <v>3000</v>
      </c>
      <c r="Z246" s="143"/>
      <c r="AA246" s="283"/>
      <c r="AB246" s="208"/>
      <c r="AC246" s="501" t="s">
        <v>775</v>
      </c>
      <c r="AD246" s="509" t="s">
        <v>736</v>
      </c>
      <c r="AE246" s="502" t="s">
        <v>744</v>
      </c>
      <c r="AF246" s="509" t="s">
        <v>763</v>
      </c>
    </row>
    <row r="247" spans="1:33" x14ac:dyDescent="0.2">
      <c r="A247" s="202"/>
      <c r="B247" s="195" t="s">
        <v>616</v>
      </c>
      <c r="C247" s="119">
        <v>83613</v>
      </c>
      <c r="D247" s="125">
        <v>-1</v>
      </c>
      <c r="E247" s="177"/>
      <c r="F247" s="177"/>
      <c r="G247" s="177"/>
      <c r="H247" s="177"/>
      <c r="I247" s="177"/>
      <c r="J247" s="177"/>
      <c r="K247" s="224">
        <v>6870000</v>
      </c>
      <c r="L247" s="224">
        <v>7570000</v>
      </c>
      <c r="M247" s="225">
        <v>0.10189228529839883</v>
      </c>
      <c r="N247" s="60">
        <v>30</v>
      </c>
      <c r="O247" s="61">
        <f t="shared" si="20"/>
        <v>9841000</v>
      </c>
      <c r="P247" s="141">
        <v>9870000</v>
      </c>
      <c r="Q247" s="84">
        <f t="shared" si="21"/>
        <v>0.3038309114927345</v>
      </c>
      <c r="R247" s="119">
        <v>25</v>
      </c>
      <c r="S247" s="121">
        <f t="shared" si="16"/>
        <v>12337500</v>
      </c>
      <c r="T247" s="100">
        <v>12370000</v>
      </c>
      <c r="U247" s="137">
        <f t="shared" si="17"/>
        <v>0.25329280648429586</v>
      </c>
      <c r="W247" s="176" t="str">
        <f t="shared" si="14"/>
        <v>13</v>
      </c>
      <c r="X247" s="176" t="str">
        <f t="shared" si="15"/>
        <v>836</v>
      </c>
      <c r="Y247" s="144">
        <v>6000</v>
      </c>
      <c r="Z247" s="143"/>
      <c r="AA247" s="283"/>
      <c r="AB247" s="208"/>
    </row>
    <row r="248" spans="1:33" x14ac:dyDescent="0.2">
      <c r="A248" s="202"/>
      <c r="B248" s="195" t="s">
        <v>617</v>
      </c>
      <c r="C248" s="119">
        <v>83641</v>
      </c>
      <c r="D248" s="125">
        <v>-1</v>
      </c>
      <c r="E248" s="177"/>
      <c r="F248" s="177"/>
      <c r="G248" s="177"/>
      <c r="H248" s="177"/>
      <c r="I248" s="177"/>
      <c r="J248" s="177"/>
      <c r="K248" s="224">
        <v>9870000</v>
      </c>
      <c r="L248" s="224">
        <v>11870000</v>
      </c>
      <c r="M248" s="225">
        <v>0.20263424518743667</v>
      </c>
      <c r="N248" s="60">
        <v>40</v>
      </c>
      <c r="O248" s="61">
        <f t="shared" si="20"/>
        <v>16618000</v>
      </c>
      <c r="P248" s="141">
        <v>16670000</v>
      </c>
      <c r="Q248" s="84">
        <f t="shared" si="21"/>
        <v>0.40438079191238419</v>
      </c>
      <c r="R248" s="119">
        <v>25</v>
      </c>
      <c r="S248" s="121">
        <f t="shared" si="16"/>
        <v>20837500</v>
      </c>
      <c r="T248" s="100">
        <v>20870000</v>
      </c>
      <c r="U248" s="137">
        <f t="shared" si="17"/>
        <v>0.25194961007798439</v>
      </c>
      <c r="W248" s="176" t="str">
        <f t="shared" si="14"/>
        <v>41</v>
      </c>
      <c r="X248" s="176" t="str">
        <f t="shared" si="15"/>
        <v>836</v>
      </c>
      <c r="Y248" s="144">
        <v>8000</v>
      </c>
      <c r="Z248" s="143"/>
      <c r="AA248" s="283"/>
      <c r="AB248" s="208"/>
    </row>
    <row r="249" spans="1:33" ht="18.75" thickBot="1" x14ac:dyDescent="0.25">
      <c r="A249" s="202"/>
      <c r="B249" s="209" t="s">
        <v>618</v>
      </c>
      <c r="C249" s="181">
        <v>83644</v>
      </c>
      <c r="D249" s="196">
        <v>-1</v>
      </c>
      <c r="E249" s="183"/>
      <c r="F249" s="183"/>
      <c r="G249" s="183"/>
      <c r="H249" s="183"/>
      <c r="I249" s="183"/>
      <c r="J249" s="183"/>
      <c r="K249" s="230">
        <v>20700000</v>
      </c>
      <c r="L249" s="230">
        <v>24870000</v>
      </c>
      <c r="M249" s="231">
        <v>0.20144927536231885</v>
      </c>
      <c r="N249" s="184">
        <v>25</v>
      </c>
      <c r="O249" s="185">
        <f t="shared" si="20"/>
        <v>31087500</v>
      </c>
      <c r="P249" s="186">
        <v>30870000</v>
      </c>
      <c r="Q249" s="187">
        <f t="shared" si="21"/>
        <v>0.24125452352231605</v>
      </c>
      <c r="R249" s="181">
        <v>25</v>
      </c>
      <c r="S249" s="188">
        <f t="shared" si="16"/>
        <v>38587500</v>
      </c>
      <c r="T249" s="189">
        <v>38570000</v>
      </c>
      <c r="U249" s="190">
        <f t="shared" si="17"/>
        <v>0.24943310657596371</v>
      </c>
      <c r="V249" s="191"/>
      <c r="W249" s="191" t="str">
        <f t="shared" si="14"/>
        <v>44</v>
      </c>
      <c r="X249" s="191" t="str">
        <f t="shared" si="15"/>
        <v>836</v>
      </c>
      <c r="Y249" s="347">
        <v>10000</v>
      </c>
      <c r="Z249" s="201"/>
      <c r="AA249" s="284"/>
      <c r="AB249" s="210"/>
    </row>
    <row r="250" spans="1:33" s="375" customFormat="1" x14ac:dyDescent="0.2">
      <c r="A250" s="361"/>
      <c r="B250" s="405" t="s">
        <v>191</v>
      </c>
      <c r="C250" s="406">
        <v>83711</v>
      </c>
      <c r="D250" s="407">
        <v>-1</v>
      </c>
      <c r="E250" s="408"/>
      <c r="F250" s="408"/>
      <c r="G250" s="408"/>
      <c r="H250" s="408"/>
      <c r="I250" s="408"/>
      <c r="J250" s="408"/>
      <c r="K250" s="409">
        <v>3170000</v>
      </c>
      <c r="L250" s="409">
        <v>3170000</v>
      </c>
      <c r="M250" s="410">
        <v>0</v>
      </c>
      <c r="N250" s="405">
        <v>10</v>
      </c>
      <c r="O250" s="411">
        <f t="shared" si="20"/>
        <v>3487000</v>
      </c>
      <c r="P250" s="411">
        <v>3470000</v>
      </c>
      <c r="Q250" s="412">
        <f t="shared" si="21"/>
        <v>9.4637223974763401E-2</v>
      </c>
      <c r="R250" s="406">
        <v>25</v>
      </c>
      <c r="S250" s="411">
        <f t="shared" si="16"/>
        <v>4337500</v>
      </c>
      <c r="T250" s="411">
        <v>4370000</v>
      </c>
      <c r="U250" s="413">
        <f t="shared" si="17"/>
        <v>0.25936599423631124</v>
      </c>
      <c r="V250" s="375" t="s">
        <v>613</v>
      </c>
      <c r="W250" s="375" t="str">
        <f t="shared" si="14"/>
        <v>11</v>
      </c>
      <c r="X250" s="375" t="str">
        <f t="shared" si="15"/>
        <v>837</v>
      </c>
      <c r="Y250" s="414">
        <v>2500</v>
      </c>
      <c r="Z250" s="415"/>
      <c r="AA250" s="374"/>
      <c r="AB250" s="430"/>
      <c r="AC250" s="501"/>
      <c r="AD250" s="509"/>
      <c r="AE250" s="502"/>
      <c r="AF250" s="509"/>
      <c r="AG250" s="504"/>
    </row>
    <row r="251" spans="1:33" s="375" customFormat="1" x14ac:dyDescent="0.2">
      <c r="A251" s="361"/>
      <c r="B251" s="368" t="s">
        <v>192</v>
      </c>
      <c r="C251" s="363">
        <v>83712</v>
      </c>
      <c r="D251" s="364">
        <v>-1</v>
      </c>
      <c r="E251" s="408"/>
      <c r="F251" s="408"/>
      <c r="G251" s="408"/>
      <c r="H251" s="408"/>
      <c r="I251" s="408"/>
      <c r="J251" s="408"/>
      <c r="K251" s="366">
        <v>4570000</v>
      </c>
      <c r="L251" s="366">
        <v>5070000</v>
      </c>
      <c r="M251" s="367">
        <v>0.10940919037199125</v>
      </c>
      <c r="N251" s="368">
        <v>20</v>
      </c>
      <c r="O251" s="360">
        <f t="shared" si="20"/>
        <v>6084000</v>
      </c>
      <c r="P251" s="360">
        <v>6070000</v>
      </c>
      <c r="Q251" s="369">
        <f t="shared" si="21"/>
        <v>0.19723865877712032</v>
      </c>
      <c r="R251" s="363">
        <v>25</v>
      </c>
      <c r="S251" s="360">
        <f t="shared" si="16"/>
        <v>7587500</v>
      </c>
      <c r="T251" s="360">
        <v>7570000</v>
      </c>
      <c r="U251" s="370">
        <f t="shared" si="17"/>
        <v>0.24711696869851729</v>
      </c>
      <c r="V251" s="375" t="s">
        <v>613</v>
      </c>
      <c r="W251" s="375" t="str">
        <f t="shared" ref="W251:W314" si="22">RIGHT(C251:C251,2)</f>
        <v>12</v>
      </c>
      <c r="X251" s="375" t="str">
        <f t="shared" ref="X251:X314" si="23">LEFT(C251,3)</f>
        <v>837</v>
      </c>
      <c r="Y251" s="372">
        <v>3700</v>
      </c>
      <c r="Z251" s="373"/>
      <c r="AA251" s="374"/>
      <c r="AB251" s="418"/>
      <c r="AC251" s="501"/>
      <c r="AD251" s="509"/>
      <c r="AE251" s="502"/>
      <c r="AF251" s="509"/>
      <c r="AG251" s="504"/>
    </row>
    <row r="252" spans="1:33" s="375" customFormat="1" x14ac:dyDescent="0.2">
      <c r="A252" s="361"/>
      <c r="B252" s="368" t="s">
        <v>193</v>
      </c>
      <c r="C252" s="363">
        <v>83713</v>
      </c>
      <c r="D252" s="364">
        <v>-1</v>
      </c>
      <c r="E252" s="408"/>
      <c r="F252" s="408"/>
      <c r="G252" s="408"/>
      <c r="H252" s="408"/>
      <c r="I252" s="408"/>
      <c r="J252" s="408"/>
      <c r="K252" s="366">
        <v>6870000</v>
      </c>
      <c r="L252" s="366">
        <v>7570000</v>
      </c>
      <c r="M252" s="367">
        <v>0.10189228529839883</v>
      </c>
      <c r="N252" s="368">
        <v>30</v>
      </c>
      <c r="O252" s="360">
        <f t="shared" si="20"/>
        <v>9841000</v>
      </c>
      <c r="P252" s="360">
        <v>9870000</v>
      </c>
      <c r="Q252" s="369">
        <f t="shared" si="21"/>
        <v>0.3038309114927345</v>
      </c>
      <c r="R252" s="363">
        <v>25</v>
      </c>
      <c r="S252" s="360">
        <f t="shared" si="16"/>
        <v>12337500</v>
      </c>
      <c r="T252" s="360">
        <v>12370000</v>
      </c>
      <c r="U252" s="370">
        <f t="shared" si="17"/>
        <v>0.25329280648429586</v>
      </c>
      <c r="V252" s="375" t="s">
        <v>613</v>
      </c>
      <c r="W252" s="375" t="str">
        <f t="shared" si="22"/>
        <v>13</v>
      </c>
      <c r="X252" s="375" t="str">
        <f t="shared" si="23"/>
        <v>837</v>
      </c>
      <c r="Y252" s="372">
        <v>5700</v>
      </c>
      <c r="Z252" s="373"/>
      <c r="AA252" s="374"/>
      <c r="AB252" s="418"/>
      <c r="AC252" s="501"/>
      <c r="AD252" s="509"/>
      <c r="AE252" s="502"/>
      <c r="AF252" s="509"/>
      <c r="AG252" s="504"/>
    </row>
    <row r="253" spans="1:33" s="375" customFormat="1" x14ac:dyDescent="0.2">
      <c r="A253" s="361"/>
      <c r="B253" s="368" t="s">
        <v>194</v>
      </c>
      <c r="C253" s="363">
        <v>83741</v>
      </c>
      <c r="D253" s="364">
        <v>-1</v>
      </c>
      <c r="E253" s="408"/>
      <c r="F253" s="408"/>
      <c r="G253" s="408"/>
      <c r="H253" s="408"/>
      <c r="I253" s="408"/>
      <c r="J253" s="408"/>
      <c r="K253" s="366">
        <v>9870000</v>
      </c>
      <c r="L253" s="366">
        <v>11870000</v>
      </c>
      <c r="M253" s="367">
        <v>0.20263424518743667</v>
      </c>
      <c r="N253" s="368">
        <v>40</v>
      </c>
      <c r="O253" s="360">
        <f t="shared" si="20"/>
        <v>16618000</v>
      </c>
      <c r="P253" s="360">
        <v>16670000</v>
      </c>
      <c r="Q253" s="369">
        <f t="shared" si="21"/>
        <v>0.40438079191238419</v>
      </c>
      <c r="R253" s="363">
        <v>25</v>
      </c>
      <c r="S253" s="360">
        <f t="shared" ref="S253:S316" si="24">P253+(P253*R253/100)</f>
        <v>20837500</v>
      </c>
      <c r="T253" s="360">
        <v>20870000</v>
      </c>
      <c r="U253" s="370">
        <f t="shared" ref="U253:U316" si="25">(T253-P253)/P253</f>
        <v>0.25194961007798439</v>
      </c>
      <c r="V253" s="375" t="s">
        <v>613</v>
      </c>
      <c r="W253" s="375" t="str">
        <f t="shared" si="22"/>
        <v>41</v>
      </c>
      <c r="X253" s="375" t="str">
        <f t="shared" si="23"/>
        <v>837</v>
      </c>
      <c r="Y253" s="372">
        <v>9000</v>
      </c>
      <c r="Z253" s="373"/>
      <c r="AA253" s="374"/>
      <c r="AB253" s="418"/>
      <c r="AC253" s="501"/>
      <c r="AD253" s="509"/>
      <c r="AE253" s="502"/>
      <c r="AF253" s="509"/>
      <c r="AG253" s="504"/>
    </row>
    <row r="254" spans="1:33" s="375" customFormat="1" ht="18.75" thickBot="1" x14ac:dyDescent="0.25">
      <c r="A254" s="361"/>
      <c r="B254" s="419" t="s">
        <v>195</v>
      </c>
      <c r="C254" s="420">
        <v>83744</v>
      </c>
      <c r="D254" s="421">
        <v>-1</v>
      </c>
      <c r="E254" s="408"/>
      <c r="F254" s="408"/>
      <c r="G254" s="408"/>
      <c r="H254" s="408"/>
      <c r="I254" s="408"/>
      <c r="J254" s="408"/>
      <c r="K254" s="422">
        <v>20700000</v>
      </c>
      <c r="L254" s="422">
        <v>24870000</v>
      </c>
      <c r="M254" s="423">
        <v>0.20144927536231885</v>
      </c>
      <c r="N254" s="419">
        <v>25</v>
      </c>
      <c r="O254" s="424">
        <f t="shared" si="20"/>
        <v>31087500</v>
      </c>
      <c r="P254" s="424">
        <v>30870000</v>
      </c>
      <c r="Q254" s="425">
        <f t="shared" si="21"/>
        <v>0.24125452352231605</v>
      </c>
      <c r="R254" s="420">
        <v>25</v>
      </c>
      <c r="S254" s="424">
        <f t="shared" si="24"/>
        <v>38587500</v>
      </c>
      <c r="T254" s="424">
        <v>38570000</v>
      </c>
      <c r="U254" s="426">
        <f t="shared" si="25"/>
        <v>0.24943310657596371</v>
      </c>
      <c r="V254" s="375" t="s">
        <v>613</v>
      </c>
      <c r="W254" s="375" t="str">
        <f t="shared" si="22"/>
        <v>44</v>
      </c>
      <c r="X254" s="375" t="str">
        <f t="shared" si="23"/>
        <v>837</v>
      </c>
      <c r="Y254" s="427">
        <v>12000</v>
      </c>
      <c r="Z254" s="428"/>
      <c r="AA254" s="374"/>
      <c r="AB254" s="429"/>
      <c r="AC254" s="501"/>
      <c r="AD254" s="509"/>
      <c r="AE254" s="502"/>
      <c r="AF254" s="509"/>
      <c r="AG254" s="504"/>
    </row>
    <row r="255" spans="1:33" s="375" customFormat="1" x14ac:dyDescent="0.2">
      <c r="A255" s="361"/>
      <c r="B255" s="402" t="s">
        <v>211</v>
      </c>
      <c r="C255" s="376">
        <v>84111</v>
      </c>
      <c r="D255" s="403">
        <v>-1</v>
      </c>
      <c r="E255" s="378"/>
      <c r="F255" s="378"/>
      <c r="G255" s="378"/>
      <c r="H255" s="378"/>
      <c r="I255" s="378"/>
      <c r="J255" s="378"/>
      <c r="K255" s="379">
        <v>3170000</v>
      </c>
      <c r="L255" s="379">
        <v>3170000</v>
      </c>
      <c r="M255" s="380">
        <v>0</v>
      </c>
      <c r="N255" s="381">
        <v>10</v>
      </c>
      <c r="O255" s="382">
        <f t="shared" si="20"/>
        <v>3487000</v>
      </c>
      <c r="P255" s="382">
        <v>3470000</v>
      </c>
      <c r="Q255" s="383">
        <f t="shared" si="21"/>
        <v>9.4637223974763401E-2</v>
      </c>
      <c r="R255" s="376">
        <v>25</v>
      </c>
      <c r="S255" s="382">
        <f t="shared" si="24"/>
        <v>4337500</v>
      </c>
      <c r="T255" s="382">
        <v>4370000</v>
      </c>
      <c r="U255" s="384">
        <f t="shared" si="25"/>
        <v>0.25936599423631124</v>
      </c>
      <c r="V255" s="377" t="s">
        <v>613</v>
      </c>
      <c r="W255" s="377" t="str">
        <f t="shared" si="22"/>
        <v>11</v>
      </c>
      <c r="X255" s="377" t="str">
        <f t="shared" si="23"/>
        <v>841</v>
      </c>
      <c r="Y255" s="350">
        <v>1200</v>
      </c>
      <c r="Z255" s="385"/>
      <c r="AA255" s="386"/>
      <c r="AB255" s="387"/>
      <c r="AC255" s="501"/>
      <c r="AD255" s="509"/>
      <c r="AE255" s="502"/>
      <c r="AF255" s="509"/>
      <c r="AG255" s="504"/>
    </row>
    <row r="256" spans="1:33" x14ac:dyDescent="0.2">
      <c r="A256" s="202"/>
      <c r="B256" s="195" t="s">
        <v>667</v>
      </c>
      <c r="C256" s="119">
        <v>84112</v>
      </c>
      <c r="D256" s="125">
        <v>-1</v>
      </c>
      <c r="E256" s="177"/>
      <c r="F256" s="177"/>
      <c r="G256" s="177"/>
      <c r="H256" s="177"/>
      <c r="I256" s="177"/>
      <c r="J256" s="177"/>
      <c r="K256" s="224">
        <v>4570000</v>
      </c>
      <c r="L256" s="224">
        <v>5070000</v>
      </c>
      <c r="M256" s="225">
        <v>0.10940919037199125</v>
      </c>
      <c r="N256" s="60">
        <v>20</v>
      </c>
      <c r="O256" s="61">
        <f t="shared" si="20"/>
        <v>6084000</v>
      </c>
      <c r="P256" s="141">
        <v>6070000</v>
      </c>
      <c r="Q256" s="84">
        <f t="shared" si="21"/>
        <v>0.19723865877712032</v>
      </c>
      <c r="R256" s="119">
        <v>25</v>
      </c>
      <c r="S256" s="121">
        <f t="shared" si="24"/>
        <v>7587500</v>
      </c>
      <c r="T256" s="100">
        <v>7570000</v>
      </c>
      <c r="U256" s="137">
        <f t="shared" si="25"/>
        <v>0.24711696869851729</v>
      </c>
      <c r="W256" s="176" t="str">
        <f t="shared" si="22"/>
        <v>12</v>
      </c>
      <c r="X256" s="176" t="str">
        <f t="shared" si="23"/>
        <v>841</v>
      </c>
      <c r="Y256" s="144">
        <v>2700</v>
      </c>
      <c r="Z256" s="143"/>
      <c r="AA256" s="283"/>
      <c r="AB256" s="208"/>
      <c r="AC256" s="501" t="s">
        <v>788</v>
      </c>
      <c r="AD256" s="509" t="s">
        <v>736</v>
      </c>
      <c r="AE256" s="502" t="s">
        <v>766</v>
      </c>
      <c r="AF256" s="509" t="s">
        <v>789</v>
      </c>
    </row>
    <row r="257" spans="1:33" x14ac:dyDescent="0.2">
      <c r="A257" s="202"/>
      <c r="B257" s="195" t="s">
        <v>213</v>
      </c>
      <c r="C257" s="119">
        <v>84113</v>
      </c>
      <c r="D257" s="125">
        <v>-1</v>
      </c>
      <c r="E257" s="177"/>
      <c r="F257" s="177"/>
      <c r="G257" s="177"/>
      <c r="H257" s="177"/>
      <c r="I257" s="177"/>
      <c r="J257" s="177"/>
      <c r="K257" s="224">
        <v>6870000</v>
      </c>
      <c r="L257" s="224">
        <v>7570000</v>
      </c>
      <c r="M257" s="225">
        <v>0.10189228529839883</v>
      </c>
      <c r="N257" s="60">
        <v>30</v>
      </c>
      <c r="O257" s="61">
        <f t="shared" si="20"/>
        <v>9841000</v>
      </c>
      <c r="P257" s="141">
        <v>9870000</v>
      </c>
      <c r="Q257" s="84">
        <f t="shared" si="21"/>
        <v>0.3038309114927345</v>
      </c>
      <c r="R257" s="119">
        <v>25</v>
      </c>
      <c r="S257" s="121">
        <f t="shared" si="24"/>
        <v>12337500</v>
      </c>
      <c r="T257" s="100">
        <v>12370000</v>
      </c>
      <c r="U257" s="137">
        <f t="shared" si="25"/>
        <v>0.25329280648429586</v>
      </c>
      <c r="W257" s="176" t="str">
        <f t="shared" si="22"/>
        <v>13</v>
      </c>
      <c r="X257" s="176" t="str">
        <f t="shared" si="23"/>
        <v>841</v>
      </c>
      <c r="Y257" s="144">
        <v>5000</v>
      </c>
      <c r="Z257" s="143"/>
      <c r="AA257" s="283"/>
      <c r="AB257" s="208"/>
    </row>
    <row r="258" spans="1:33" x14ac:dyDescent="0.2">
      <c r="A258" s="202"/>
      <c r="B258" s="195" t="s">
        <v>214</v>
      </c>
      <c r="C258" s="119">
        <v>84141</v>
      </c>
      <c r="D258" s="125">
        <v>-1</v>
      </c>
      <c r="E258" s="177"/>
      <c r="F258" s="177"/>
      <c r="G258" s="177"/>
      <c r="H258" s="177"/>
      <c r="I258" s="177"/>
      <c r="J258" s="177"/>
      <c r="K258" s="224">
        <v>9870000</v>
      </c>
      <c r="L258" s="224">
        <v>11870000</v>
      </c>
      <c r="M258" s="225">
        <v>0.20263424518743667</v>
      </c>
      <c r="N258" s="60">
        <v>40</v>
      </c>
      <c r="O258" s="61">
        <f t="shared" si="20"/>
        <v>16618000</v>
      </c>
      <c r="P258" s="141">
        <v>16670000</v>
      </c>
      <c r="Q258" s="84">
        <f t="shared" si="21"/>
        <v>0.40438079191238419</v>
      </c>
      <c r="R258" s="119">
        <v>25</v>
      </c>
      <c r="S258" s="121">
        <f t="shared" si="24"/>
        <v>20837500</v>
      </c>
      <c r="T258" s="100">
        <v>20870000</v>
      </c>
      <c r="U258" s="137">
        <f t="shared" si="25"/>
        <v>0.25194961007798439</v>
      </c>
      <c r="W258" s="176" t="str">
        <f t="shared" si="22"/>
        <v>41</v>
      </c>
      <c r="X258" s="176" t="str">
        <f t="shared" si="23"/>
        <v>841</v>
      </c>
      <c r="Y258" s="144">
        <v>9000</v>
      </c>
      <c r="Z258" s="143"/>
      <c r="AA258" s="283"/>
      <c r="AB258" s="208"/>
    </row>
    <row r="259" spans="1:33" ht="18.75" thickBot="1" x14ac:dyDescent="0.25">
      <c r="A259" s="202"/>
      <c r="B259" s="209" t="s">
        <v>215</v>
      </c>
      <c r="C259" s="181">
        <v>84144</v>
      </c>
      <c r="D259" s="196">
        <v>-1</v>
      </c>
      <c r="E259" s="183"/>
      <c r="F259" s="183"/>
      <c r="G259" s="183"/>
      <c r="H259" s="183"/>
      <c r="I259" s="183"/>
      <c r="J259" s="183"/>
      <c r="K259" s="230">
        <v>20700000</v>
      </c>
      <c r="L259" s="230">
        <v>24870000</v>
      </c>
      <c r="M259" s="231">
        <v>0.20144927536231885</v>
      </c>
      <c r="N259" s="184">
        <v>25</v>
      </c>
      <c r="O259" s="185">
        <f t="shared" si="20"/>
        <v>31087500</v>
      </c>
      <c r="P259" s="186">
        <v>30870000</v>
      </c>
      <c r="Q259" s="187">
        <f t="shared" si="21"/>
        <v>0.24125452352231605</v>
      </c>
      <c r="R259" s="181">
        <v>25</v>
      </c>
      <c r="S259" s="188">
        <f t="shared" si="24"/>
        <v>38587500</v>
      </c>
      <c r="T259" s="189">
        <v>38570000</v>
      </c>
      <c r="U259" s="190">
        <f t="shared" si="25"/>
        <v>0.24943310657596371</v>
      </c>
      <c r="V259" s="191"/>
      <c r="W259" s="191" t="str">
        <f t="shared" si="22"/>
        <v>44</v>
      </c>
      <c r="X259" s="191" t="str">
        <f t="shared" si="23"/>
        <v>841</v>
      </c>
      <c r="Y259" s="347">
        <v>12000</v>
      </c>
      <c r="Z259" s="201"/>
      <c r="AA259" s="284"/>
      <c r="AB259" s="210"/>
    </row>
    <row r="260" spans="1:33" s="375" customFormat="1" x14ac:dyDescent="0.2">
      <c r="A260" s="361"/>
      <c r="B260" s="402" t="s">
        <v>216</v>
      </c>
      <c r="C260" s="376">
        <v>84211</v>
      </c>
      <c r="D260" s="403">
        <v>-1</v>
      </c>
      <c r="E260" s="378"/>
      <c r="F260" s="378"/>
      <c r="G260" s="378"/>
      <c r="H260" s="378"/>
      <c r="I260" s="378"/>
      <c r="J260" s="378"/>
      <c r="K260" s="379">
        <v>3170000</v>
      </c>
      <c r="L260" s="379">
        <v>3170000</v>
      </c>
      <c r="M260" s="380">
        <v>0</v>
      </c>
      <c r="N260" s="381">
        <v>10</v>
      </c>
      <c r="O260" s="382">
        <f t="shared" si="20"/>
        <v>3487000</v>
      </c>
      <c r="P260" s="382">
        <v>3470000</v>
      </c>
      <c r="Q260" s="383">
        <f t="shared" si="21"/>
        <v>9.4637223974763401E-2</v>
      </c>
      <c r="R260" s="376">
        <v>25</v>
      </c>
      <c r="S260" s="382">
        <f t="shared" si="24"/>
        <v>4337500</v>
      </c>
      <c r="T260" s="382">
        <v>4370000</v>
      </c>
      <c r="U260" s="384">
        <f t="shared" si="25"/>
        <v>0.25936599423631124</v>
      </c>
      <c r="V260" s="377" t="s">
        <v>613</v>
      </c>
      <c r="W260" s="377" t="str">
        <f t="shared" si="22"/>
        <v>11</v>
      </c>
      <c r="X260" s="377" t="str">
        <f t="shared" si="23"/>
        <v>842</v>
      </c>
      <c r="Y260" s="350">
        <v>1200</v>
      </c>
      <c r="Z260" s="385"/>
      <c r="AA260" s="386"/>
      <c r="AB260" s="387"/>
      <c r="AC260" s="501"/>
      <c r="AD260" s="509"/>
      <c r="AE260" s="502"/>
      <c r="AF260" s="509"/>
      <c r="AG260" s="504"/>
    </row>
    <row r="261" spans="1:33" x14ac:dyDescent="0.2">
      <c r="A261" s="202"/>
      <c r="B261" s="195" t="s">
        <v>668</v>
      </c>
      <c r="C261" s="119">
        <v>84212</v>
      </c>
      <c r="D261" s="125">
        <v>-1</v>
      </c>
      <c r="E261" s="177"/>
      <c r="F261" s="177"/>
      <c r="G261" s="177"/>
      <c r="H261" s="177"/>
      <c r="I261" s="177"/>
      <c r="J261" s="177"/>
      <c r="K261" s="224">
        <v>4570000</v>
      </c>
      <c r="L261" s="224">
        <v>5070000</v>
      </c>
      <c r="M261" s="225">
        <v>0.10940919037199125</v>
      </c>
      <c r="N261" s="60">
        <v>20</v>
      </c>
      <c r="O261" s="61">
        <f t="shared" si="20"/>
        <v>6084000</v>
      </c>
      <c r="P261" s="141">
        <v>6070000</v>
      </c>
      <c r="Q261" s="84">
        <f t="shared" si="21"/>
        <v>0.19723865877712032</v>
      </c>
      <c r="R261" s="119">
        <v>25</v>
      </c>
      <c r="S261" s="121">
        <f t="shared" si="24"/>
        <v>7587500</v>
      </c>
      <c r="T261" s="100">
        <v>7570000</v>
      </c>
      <c r="U261" s="137">
        <f t="shared" si="25"/>
        <v>0.24711696869851729</v>
      </c>
      <c r="W261" s="176" t="str">
        <f t="shared" si="22"/>
        <v>12</v>
      </c>
      <c r="X261" s="176" t="str">
        <f t="shared" si="23"/>
        <v>842</v>
      </c>
      <c r="Y261" s="144">
        <v>5700</v>
      </c>
      <c r="Z261" s="143"/>
      <c r="AA261" s="283"/>
      <c r="AB261" s="208"/>
      <c r="AC261" s="501" t="s">
        <v>734</v>
      </c>
      <c r="AD261" s="509" t="s">
        <v>736</v>
      </c>
      <c r="AE261" s="502" t="s">
        <v>740</v>
      </c>
      <c r="AF261" s="509" t="s">
        <v>763</v>
      </c>
    </row>
    <row r="262" spans="1:33" s="375" customFormat="1" x14ac:dyDescent="0.2">
      <c r="A262" s="361"/>
      <c r="B262" s="362" t="s">
        <v>218</v>
      </c>
      <c r="C262" s="363">
        <v>84213</v>
      </c>
      <c r="D262" s="364">
        <v>-1</v>
      </c>
      <c r="E262" s="365"/>
      <c r="F262" s="365"/>
      <c r="G262" s="365"/>
      <c r="H262" s="365"/>
      <c r="I262" s="365"/>
      <c r="J262" s="365"/>
      <c r="K262" s="366">
        <v>6870000</v>
      </c>
      <c r="L262" s="366">
        <v>7570000</v>
      </c>
      <c r="M262" s="367">
        <v>0.10189228529839883</v>
      </c>
      <c r="N262" s="368">
        <v>30</v>
      </c>
      <c r="O262" s="360">
        <f t="shared" si="20"/>
        <v>9841000</v>
      </c>
      <c r="P262" s="360">
        <v>9870000</v>
      </c>
      <c r="Q262" s="369">
        <f t="shared" si="21"/>
        <v>0.3038309114927345</v>
      </c>
      <c r="R262" s="363">
        <v>25</v>
      </c>
      <c r="S262" s="360">
        <f t="shared" si="24"/>
        <v>12337500</v>
      </c>
      <c r="T262" s="360">
        <v>12370000</v>
      </c>
      <c r="U262" s="370">
        <f t="shared" si="25"/>
        <v>0.25329280648429586</v>
      </c>
      <c r="V262" s="371" t="s">
        <v>613</v>
      </c>
      <c r="W262" s="371" t="str">
        <f t="shared" si="22"/>
        <v>13</v>
      </c>
      <c r="X262" s="371" t="str">
        <f t="shared" si="23"/>
        <v>842</v>
      </c>
      <c r="Y262" s="372">
        <v>5000</v>
      </c>
      <c r="Z262" s="373"/>
      <c r="AA262" s="374"/>
      <c r="AB262" s="388"/>
      <c r="AC262" s="501"/>
      <c r="AD262" s="509"/>
      <c r="AE262" s="502"/>
      <c r="AF262" s="509"/>
      <c r="AG262" s="504"/>
    </row>
    <row r="263" spans="1:33" x14ac:dyDescent="0.2">
      <c r="A263" s="202"/>
      <c r="B263" s="195" t="s">
        <v>219</v>
      </c>
      <c r="C263" s="119">
        <v>84241</v>
      </c>
      <c r="D263" s="125">
        <v>-1</v>
      </c>
      <c r="E263" s="177"/>
      <c r="F263" s="177"/>
      <c r="G263" s="177"/>
      <c r="H263" s="177"/>
      <c r="I263" s="177"/>
      <c r="J263" s="177"/>
      <c r="K263" s="224">
        <v>9870000</v>
      </c>
      <c r="L263" s="224">
        <v>11870000</v>
      </c>
      <c r="M263" s="225">
        <v>0.20263424518743667</v>
      </c>
      <c r="N263" s="60">
        <v>40</v>
      </c>
      <c r="O263" s="61">
        <f t="shared" si="20"/>
        <v>16618000</v>
      </c>
      <c r="P263" s="141">
        <v>16670000</v>
      </c>
      <c r="Q263" s="84">
        <f t="shared" si="21"/>
        <v>0.40438079191238419</v>
      </c>
      <c r="R263" s="119">
        <v>25</v>
      </c>
      <c r="S263" s="121">
        <f t="shared" si="24"/>
        <v>20837500</v>
      </c>
      <c r="T263" s="100">
        <v>20870000</v>
      </c>
      <c r="U263" s="137">
        <f t="shared" si="25"/>
        <v>0.25194961007798439</v>
      </c>
      <c r="W263" s="176" t="str">
        <f t="shared" si="22"/>
        <v>41</v>
      </c>
      <c r="X263" s="176" t="str">
        <f t="shared" si="23"/>
        <v>842</v>
      </c>
      <c r="Y263" s="144">
        <v>9000</v>
      </c>
      <c r="Z263" s="143"/>
      <c r="AA263" s="283"/>
      <c r="AB263" s="208"/>
    </row>
    <row r="264" spans="1:33" ht="18.75" thickBot="1" x14ac:dyDescent="0.25">
      <c r="A264" s="202"/>
      <c r="B264" s="209" t="s">
        <v>220</v>
      </c>
      <c r="C264" s="181">
        <v>84244</v>
      </c>
      <c r="D264" s="196">
        <v>-1</v>
      </c>
      <c r="E264" s="183"/>
      <c r="F264" s="183"/>
      <c r="G264" s="183"/>
      <c r="H264" s="183"/>
      <c r="I264" s="183"/>
      <c r="J264" s="183"/>
      <c r="K264" s="230">
        <v>20700000</v>
      </c>
      <c r="L264" s="230">
        <v>24870000</v>
      </c>
      <c r="M264" s="231">
        <v>0.20144927536231885</v>
      </c>
      <c r="N264" s="184">
        <v>25</v>
      </c>
      <c r="O264" s="185">
        <f t="shared" si="20"/>
        <v>31087500</v>
      </c>
      <c r="P264" s="186">
        <v>30870000</v>
      </c>
      <c r="Q264" s="187">
        <f t="shared" si="21"/>
        <v>0.24125452352231605</v>
      </c>
      <c r="R264" s="181">
        <v>25</v>
      </c>
      <c r="S264" s="188">
        <f t="shared" si="24"/>
        <v>38587500</v>
      </c>
      <c r="T264" s="189">
        <v>38570000</v>
      </c>
      <c r="U264" s="190">
        <f t="shared" si="25"/>
        <v>0.24943310657596371</v>
      </c>
      <c r="V264" s="191"/>
      <c r="W264" s="191" t="str">
        <f t="shared" si="22"/>
        <v>44</v>
      </c>
      <c r="X264" s="191" t="str">
        <f t="shared" si="23"/>
        <v>842</v>
      </c>
      <c r="Y264" s="347">
        <v>12000</v>
      </c>
      <c r="Z264" s="201"/>
      <c r="AA264" s="284"/>
      <c r="AB264" s="210"/>
    </row>
    <row r="265" spans="1:33" s="375" customFormat="1" ht="18.75" thickBot="1" x14ac:dyDescent="0.25">
      <c r="A265" s="361"/>
      <c r="B265" s="441" t="s">
        <v>619</v>
      </c>
      <c r="C265" s="442">
        <v>84311</v>
      </c>
      <c r="D265" s="443">
        <v>-1</v>
      </c>
      <c r="E265" s="378"/>
      <c r="F265" s="378"/>
      <c r="G265" s="378"/>
      <c r="H265" s="378"/>
      <c r="I265" s="378"/>
      <c r="J265" s="378"/>
      <c r="K265" s="444">
        <v>3170000</v>
      </c>
      <c r="L265" s="444">
        <v>3170000</v>
      </c>
      <c r="M265" s="445">
        <v>0</v>
      </c>
      <c r="N265" s="446">
        <v>10</v>
      </c>
      <c r="O265" s="447">
        <f t="shared" si="20"/>
        <v>3487000</v>
      </c>
      <c r="P265" s="447">
        <v>3470000</v>
      </c>
      <c r="Q265" s="448">
        <f t="shared" si="21"/>
        <v>9.4637223974763401E-2</v>
      </c>
      <c r="R265" s="442">
        <v>25</v>
      </c>
      <c r="S265" s="447">
        <f t="shared" si="24"/>
        <v>4337500</v>
      </c>
      <c r="T265" s="447">
        <v>4370000</v>
      </c>
      <c r="U265" s="449">
        <f t="shared" si="25"/>
        <v>0.25936599423631124</v>
      </c>
      <c r="V265" s="377" t="s">
        <v>613</v>
      </c>
      <c r="W265" s="377" t="str">
        <f t="shared" si="22"/>
        <v>11</v>
      </c>
      <c r="X265" s="377" t="str">
        <f t="shared" si="23"/>
        <v>843</v>
      </c>
      <c r="Y265" s="450">
        <v>1200</v>
      </c>
      <c r="Z265" s="451"/>
      <c r="AA265" s="386"/>
      <c r="AB265" s="452"/>
      <c r="AC265" s="501"/>
      <c r="AD265" s="509"/>
      <c r="AE265" s="502"/>
      <c r="AF265" s="509"/>
      <c r="AG265" s="504"/>
    </row>
    <row r="266" spans="1:33" x14ac:dyDescent="0.2">
      <c r="A266" s="202"/>
      <c r="B266" s="203" t="s">
        <v>633</v>
      </c>
      <c r="C266" s="164">
        <v>84312</v>
      </c>
      <c r="D266" s="199">
        <v>-1</v>
      </c>
      <c r="E266" s="166"/>
      <c r="F266" s="166"/>
      <c r="G266" s="166"/>
      <c r="H266" s="166"/>
      <c r="I266" s="166"/>
      <c r="J266" s="166"/>
      <c r="K266" s="228">
        <v>4570000</v>
      </c>
      <c r="L266" s="228">
        <v>5070000</v>
      </c>
      <c r="M266" s="229">
        <v>0.10940919037199125</v>
      </c>
      <c r="N266" s="168">
        <v>20</v>
      </c>
      <c r="O266" s="169">
        <f t="shared" si="20"/>
        <v>6084000</v>
      </c>
      <c r="P266" s="170">
        <v>6070000</v>
      </c>
      <c r="Q266" s="171">
        <f t="shared" si="21"/>
        <v>0.19723865877712032</v>
      </c>
      <c r="R266" s="164">
        <v>25</v>
      </c>
      <c r="S266" s="172">
        <f t="shared" si="24"/>
        <v>7587500</v>
      </c>
      <c r="T266" s="173">
        <v>7570000</v>
      </c>
      <c r="U266" s="174">
        <f t="shared" si="25"/>
        <v>0.24711696869851729</v>
      </c>
      <c r="V266" s="165"/>
      <c r="W266" s="165" t="str">
        <f t="shared" si="22"/>
        <v>12</v>
      </c>
      <c r="X266" s="165" t="str">
        <f t="shared" si="23"/>
        <v>843</v>
      </c>
      <c r="Y266" s="218">
        <v>2000</v>
      </c>
      <c r="Z266" s="200"/>
      <c r="AA266" s="282"/>
      <c r="AB266" s="212"/>
      <c r="AC266" s="501" t="s">
        <v>775</v>
      </c>
      <c r="AD266" s="509" t="s">
        <v>736</v>
      </c>
      <c r="AE266" s="502">
        <v>0</v>
      </c>
      <c r="AF266" s="509" t="s">
        <v>790</v>
      </c>
    </row>
    <row r="267" spans="1:33" s="375" customFormat="1" x14ac:dyDescent="0.2">
      <c r="A267" s="361"/>
      <c r="B267" s="362" t="s">
        <v>633</v>
      </c>
      <c r="C267" s="363">
        <v>84313</v>
      </c>
      <c r="D267" s="364">
        <v>-1</v>
      </c>
      <c r="E267" s="365"/>
      <c r="F267" s="365"/>
      <c r="G267" s="365"/>
      <c r="H267" s="365"/>
      <c r="I267" s="365"/>
      <c r="J267" s="365"/>
      <c r="K267" s="366">
        <v>6870000</v>
      </c>
      <c r="L267" s="366">
        <v>7570000</v>
      </c>
      <c r="M267" s="367">
        <v>0.10189228529839883</v>
      </c>
      <c r="N267" s="368">
        <v>30</v>
      </c>
      <c r="O267" s="360">
        <f t="shared" si="20"/>
        <v>9841000</v>
      </c>
      <c r="P267" s="360">
        <v>9870000</v>
      </c>
      <c r="Q267" s="369">
        <f t="shared" si="21"/>
        <v>0.3038309114927345</v>
      </c>
      <c r="R267" s="363">
        <v>25</v>
      </c>
      <c r="S267" s="360">
        <f t="shared" si="24"/>
        <v>12337500</v>
      </c>
      <c r="T267" s="360">
        <v>12370000</v>
      </c>
      <c r="U267" s="370">
        <f t="shared" si="25"/>
        <v>0.25329280648429586</v>
      </c>
      <c r="V267" s="371" t="s">
        <v>613</v>
      </c>
      <c r="W267" s="371" t="str">
        <f t="shared" si="22"/>
        <v>13</v>
      </c>
      <c r="X267" s="371" t="str">
        <f t="shared" si="23"/>
        <v>843</v>
      </c>
      <c r="Y267" s="372">
        <v>5000</v>
      </c>
      <c r="Z267" s="373"/>
      <c r="AA267" s="374"/>
      <c r="AB267" s="388"/>
      <c r="AC267" s="501"/>
      <c r="AD267" s="509"/>
      <c r="AE267" s="502"/>
      <c r="AF267" s="509"/>
      <c r="AG267" s="504"/>
    </row>
    <row r="268" spans="1:33" s="375" customFormat="1" x14ac:dyDescent="0.2">
      <c r="A268" s="361"/>
      <c r="B268" s="362" t="s">
        <v>224</v>
      </c>
      <c r="C268" s="363">
        <v>84341</v>
      </c>
      <c r="D268" s="364">
        <v>-1</v>
      </c>
      <c r="E268" s="365"/>
      <c r="F268" s="365"/>
      <c r="G268" s="365"/>
      <c r="H268" s="365"/>
      <c r="I268" s="365"/>
      <c r="J268" s="365"/>
      <c r="K268" s="366">
        <v>9870000</v>
      </c>
      <c r="L268" s="366">
        <v>11870000</v>
      </c>
      <c r="M268" s="367">
        <v>0.20263424518743667</v>
      </c>
      <c r="N268" s="368">
        <v>40</v>
      </c>
      <c r="O268" s="360">
        <f t="shared" si="20"/>
        <v>16618000</v>
      </c>
      <c r="P268" s="360">
        <v>16670000</v>
      </c>
      <c r="Q268" s="369">
        <f t="shared" si="21"/>
        <v>0.40438079191238419</v>
      </c>
      <c r="R268" s="363">
        <v>25</v>
      </c>
      <c r="S268" s="360">
        <f t="shared" si="24"/>
        <v>20837500</v>
      </c>
      <c r="T268" s="360">
        <v>20870000</v>
      </c>
      <c r="U268" s="370">
        <f t="shared" si="25"/>
        <v>0.25194961007798439</v>
      </c>
      <c r="V268" s="371" t="s">
        <v>613</v>
      </c>
      <c r="W268" s="371" t="str">
        <f t="shared" si="22"/>
        <v>41</v>
      </c>
      <c r="X268" s="371" t="str">
        <f t="shared" si="23"/>
        <v>843</v>
      </c>
      <c r="Y268" s="372">
        <v>9000</v>
      </c>
      <c r="Z268" s="373"/>
      <c r="AA268" s="374"/>
      <c r="AB268" s="388"/>
      <c r="AC268" s="501"/>
      <c r="AD268" s="509"/>
      <c r="AE268" s="502"/>
      <c r="AF268" s="509"/>
      <c r="AG268" s="504"/>
    </row>
    <row r="269" spans="1:33" s="375" customFormat="1" x14ac:dyDescent="0.2">
      <c r="A269" s="361"/>
      <c r="B269" s="362" t="s">
        <v>225</v>
      </c>
      <c r="C269" s="363">
        <v>84344</v>
      </c>
      <c r="D269" s="364">
        <v>-1</v>
      </c>
      <c r="E269" s="365"/>
      <c r="F269" s="365"/>
      <c r="G269" s="365"/>
      <c r="H269" s="365"/>
      <c r="I269" s="365"/>
      <c r="J269" s="365"/>
      <c r="K269" s="366">
        <v>20700000</v>
      </c>
      <c r="L269" s="366">
        <v>24870000</v>
      </c>
      <c r="M269" s="367">
        <v>0.20144927536231885</v>
      </c>
      <c r="N269" s="368">
        <v>25</v>
      </c>
      <c r="O269" s="360">
        <f t="shared" si="20"/>
        <v>31087500</v>
      </c>
      <c r="P269" s="360">
        <v>30870000</v>
      </c>
      <c r="Q269" s="369">
        <f t="shared" si="21"/>
        <v>0.24125452352231605</v>
      </c>
      <c r="R269" s="363">
        <v>25</v>
      </c>
      <c r="S269" s="360">
        <f t="shared" si="24"/>
        <v>38587500</v>
      </c>
      <c r="T269" s="360">
        <v>38570000</v>
      </c>
      <c r="U269" s="370">
        <f t="shared" si="25"/>
        <v>0.24943310657596371</v>
      </c>
      <c r="V269" s="371" t="s">
        <v>613</v>
      </c>
      <c r="W269" s="371" t="str">
        <f t="shared" si="22"/>
        <v>44</v>
      </c>
      <c r="X269" s="371" t="str">
        <f t="shared" si="23"/>
        <v>843</v>
      </c>
      <c r="Y269" s="372">
        <v>12000</v>
      </c>
      <c r="Z269" s="373"/>
      <c r="AA269" s="374"/>
      <c r="AB269" s="388"/>
      <c r="AC269" s="501"/>
      <c r="AD269" s="509"/>
      <c r="AE269" s="502"/>
      <c r="AF269" s="509"/>
      <c r="AG269" s="504"/>
    </row>
    <row r="270" spans="1:33" s="375" customFormat="1" x14ac:dyDescent="0.2">
      <c r="A270" s="361"/>
      <c r="B270" s="453" t="s">
        <v>312</v>
      </c>
      <c r="C270" s="431">
        <v>20411</v>
      </c>
      <c r="D270" s="371"/>
      <c r="E270" s="365"/>
      <c r="F270" s="365"/>
      <c r="G270" s="365"/>
      <c r="H270" s="365"/>
      <c r="I270" s="365"/>
      <c r="J270" s="365"/>
      <c r="K270" s="366"/>
      <c r="L270" s="366">
        <v>3870000</v>
      </c>
      <c r="M270" s="367" t="s">
        <v>266</v>
      </c>
      <c r="N270" s="368">
        <v>10</v>
      </c>
      <c r="O270" s="360">
        <f t="shared" si="20"/>
        <v>4257000</v>
      </c>
      <c r="P270" s="360">
        <v>4270000</v>
      </c>
      <c r="Q270" s="369">
        <f t="shared" si="21"/>
        <v>0.10335917312661498</v>
      </c>
      <c r="R270" s="363">
        <v>25</v>
      </c>
      <c r="S270" s="360">
        <f t="shared" si="24"/>
        <v>5337500</v>
      </c>
      <c r="T270" s="360">
        <v>5370000</v>
      </c>
      <c r="U270" s="370">
        <f t="shared" si="25"/>
        <v>0.2576112412177986</v>
      </c>
      <c r="V270" s="371" t="s">
        <v>613</v>
      </c>
      <c r="W270" s="371" t="str">
        <f t="shared" si="22"/>
        <v>11</v>
      </c>
      <c r="X270" s="371" t="str">
        <f t="shared" si="23"/>
        <v>204</v>
      </c>
      <c r="Y270" s="372">
        <v>1200</v>
      </c>
      <c r="Z270" s="373"/>
      <c r="AA270" s="374"/>
      <c r="AB270" s="388"/>
      <c r="AC270" s="501"/>
      <c r="AD270" s="509"/>
      <c r="AE270" s="502"/>
      <c r="AF270" s="509"/>
      <c r="AG270" s="504"/>
    </row>
    <row r="271" spans="1:33" s="375" customFormat="1" x14ac:dyDescent="0.2">
      <c r="A271" s="361"/>
      <c r="B271" s="453" t="s">
        <v>313</v>
      </c>
      <c r="C271" s="431">
        <v>20412</v>
      </c>
      <c r="D271" s="371"/>
      <c r="E271" s="365"/>
      <c r="F271" s="365"/>
      <c r="G271" s="365"/>
      <c r="H271" s="365"/>
      <c r="I271" s="365"/>
      <c r="J271" s="365"/>
      <c r="K271" s="366"/>
      <c r="L271" s="366">
        <v>6470000</v>
      </c>
      <c r="M271" s="367" t="s">
        <v>266</v>
      </c>
      <c r="N271" s="368">
        <v>20</v>
      </c>
      <c r="O271" s="360">
        <f t="shared" si="20"/>
        <v>7764000</v>
      </c>
      <c r="P271" s="360">
        <v>7770000</v>
      </c>
      <c r="Q271" s="369">
        <f t="shared" si="21"/>
        <v>0.20092735703245751</v>
      </c>
      <c r="R271" s="363">
        <v>25</v>
      </c>
      <c r="S271" s="360">
        <f t="shared" si="24"/>
        <v>9712500</v>
      </c>
      <c r="T271" s="360">
        <v>9770000</v>
      </c>
      <c r="U271" s="370">
        <f t="shared" si="25"/>
        <v>0.2574002574002574</v>
      </c>
      <c r="V271" s="371" t="s">
        <v>613</v>
      </c>
      <c r="W271" s="371" t="str">
        <f t="shared" si="22"/>
        <v>12</v>
      </c>
      <c r="X271" s="371" t="str">
        <f t="shared" si="23"/>
        <v>204</v>
      </c>
      <c r="Y271" s="372">
        <v>2700</v>
      </c>
      <c r="Z271" s="373"/>
      <c r="AA271" s="374"/>
      <c r="AB271" s="388"/>
      <c r="AC271" s="501"/>
      <c r="AD271" s="509"/>
      <c r="AE271" s="502"/>
      <c r="AF271" s="509"/>
      <c r="AG271" s="504"/>
    </row>
    <row r="272" spans="1:33" s="375" customFormat="1" x14ac:dyDescent="0.2">
      <c r="A272" s="361"/>
      <c r="B272" s="453" t="s">
        <v>314</v>
      </c>
      <c r="C272" s="431">
        <v>20413</v>
      </c>
      <c r="D272" s="371"/>
      <c r="E272" s="365"/>
      <c r="F272" s="365"/>
      <c r="G272" s="365"/>
      <c r="H272" s="365"/>
      <c r="I272" s="365"/>
      <c r="J272" s="365"/>
      <c r="K272" s="366"/>
      <c r="L272" s="366">
        <v>8970000</v>
      </c>
      <c r="M272" s="367" t="s">
        <v>266</v>
      </c>
      <c r="N272" s="368">
        <v>30</v>
      </c>
      <c r="O272" s="360">
        <f t="shared" si="20"/>
        <v>11661000</v>
      </c>
      <c r="P272" s="360">
        <v>11700000</v>
      </c>
      <c r="Q272" s="369">
        <f t="shared" si="21"/>
        <v>0.30434782608695654</v>
      </c>
      <c r="R272" s="363">
        <v>25</v>
      </c>
      <c r="S272" s="360">
        <f t="shared" si="24"/>
        <v>14625000</v>
      </c>
      <c r="T272" s="360">
        <v>14670000</v>
      </c>
      <c r="U272" s="370">
        <f t="shared" si="25"/>
        <v>0.25384615384615383</v>
      </c>
      <c r="V272" s="371" t="s">
        <v>613</v>
      </c>
      <c r="W272" s="371" t="str">
        <f t="shared" si="22"/>
        <v>13</v>
      </c>
      <c r="X272" s="371" t="str">
        <f t="shared" si="23"/>
        <v>204</v>
      </c>
      <c r="Y272" s="372">
        <v>5000</v>
      </c>
      <c r="Z272" s="373"/>
      <c r="AA272" s="374"/>
      <c r="AB272" s="388"/>
      <c r="AC272" s="501"/>
      <c r="AD272" s="509"/>
      <c r="AE272" s="502"/>
      <c r="AF272" s="509"/>
      <c r="AG272" s="504"/>
    </row>
    <row r="273" spans="1:33" s="375" customFormat="1" x14ac:dyDescent="0.2">
      <c r="A273" s="361"/>
      <c r="B273" s="453" t="s">
        <v>315</v>
      </c>
      <c r="C273" s="431">
        <v>20415</v>
      </c>
      <c r="D273" s="371"/>
      <c r="E273" s="365"/>
      <c r="F273" s="365"/>
      <c r="G273" s="365"/>
      <c r="H273" s="365"/>
      <c r="I273" s="365"/>
      <c r="J273" s="365"/>
      <c r="K273" s="366"/>
      <c r="L273" s="366">
        <v>14570000</v>
      </c>
      <c r="M273" s="367" t="s">
        <v>266</v>
      </c>
      <c r="N273" s="368">
        <v>40</v>
      </c>
      <c r="O273" s="360">
        <f t="shared" si="20"/>
        <v>20398000</v>
      </c>
      <c r="P273" s="360">
        <v>20370000</v>
      </c>
      <c r="Q273" s="369">
        <f t="shared" si="21"/>
        <v>0.39807824296499655</v>
      </c>
      <c r="R273" s="363">
        <v>25</v>
      </c>
      <c r="S273" s="360">
        <f t="shared" si="24"/>
        <v>25462500</v>
      </c>
      <c r="T273" s="360">
        <v>25470000</v>
      </c>
      <c r="U273" s="370">
        <f t="shared" si="25"/>
        <v>0.25036818851251841</v>
      </c>
      <c r="V273" s="371" t="s">
        <v>613</v>
      </c>
      <c r="W273" s="371" t="str">
        <f t="shared" si="22"/>
        <v>15</v>
      </c>
      <c r="X273" s="371" t="str">
        <f t="shared" si="23"/>
        <v>204</v>
      </c>
      <c r="Y273" s="372">
        <v>9000</v>
      </c>
      <c r="Z273" s="373"/>
      <c r="AA273" s="374"/>
      <c r="AB273" s="388"/>
      <c r="AC273" s="501"/>
      <c r="AD273" s="509"/>
      <c r="AE273" s="502"/>
      <c r="AF273" s="509"/>
      <c r="AG273" s="504"/>
    </row>
    <row r="274" spans="1:33" s="375" customFormat="1" x14ac:dyDescent="0.2">
      <c r="A274" s="361"/>
      <c r="B274" s="454" t="s">
        <v>316</v>
      </c>
      <c r="C274" s="431">
        <v>20421</v>
      </c>
      <c r="D274" s="371"/>
      <c r="E274" s="365"/>
      <c r="F274" s="365"/>
      <c r="G274" s="365"/>
      <c r="H274" s="365"/>
      <c r="I274" s="365"/>
      <c r="J274" s="365"/>
      <c r="K274" s="366"/>
      <c r="L274" s="366">
        <v>5370000</v>
      </c>
      <c r="M274" s="367" t="s">
        <v>266</v>
      </c>
      <c r="N274" s="368">
        <v>10</v>
      </c>
      <c r="O274" s="360">
        <f t="shared" si="20"/>
        <v>5907000</v>
      </c>
      <c r="P274" s="360">
        <v>5970000</v>
      </c>
      <c r="Q274" s="369">
        <f t="shared" si="21"/>
        <v>0.11173184357541899</v>
      </c>
      <c r="R274" s="363">
        <v>25</v>
      </c>
      <c r="S274" s="360">
        <f t="shared" si="24"/>
        <v>7462500</v>
      </c>
      <c r="T274" s="360">
        <v>8070000</v>
      </c>
      <c r="U274" s="370">
        <f t="shared" si="25"/>
        <v>0.35175879396984927</v>
      </c>
      <c r="V274" s="371" t="s">
        <v>613</v>
      </c>
      <c r="W274" s="371" t="str">
        <f t="shared" si="22"/>
        <v>21</v>
      </c>
      <c r="X274" s="371" t="str">
        <f t="shared" si="23"/>
        <v>204</v>
      </c>
      <c r="Y274" s="372">
        <v>2500</v>
      </c>
      <c r="Z274" s="373"/>
      <c r="AA274" s="374"/>
      <c r="AB274" s="388"/>
      <c r="AC274" s="501"/>
      <c r="AD274" s="509"/>
      <c r="AE274" s="502"/>
      <c r="AF274" s="509"/>
      <c r="AG274" s="504"/>
    </row>
    <row r="275" spans="1:33" s="375" customFormat="1" x14ac:dyDescent="0.2">
      <c r="A275" s="361"/>
      <c r="B275" s="454" t="s">
        <v>317</v>
      </c>
      <c r="C275" s="431">
        <v>20422</v>
      </c>
      <c r="D275" s="371"/>
      <c r="E275" s="365"/>
      <c r="F275" s="365"/>
      <c r="G275" s="365"/>
      <c r="H275" s="365"/>
      <c r="I275" s="365"/>
      <c r="J275" s="365"/>
      <c r="K275" s="366"/>
      <c r="L275" s="366">
        <v>8070000</v>
      </c>
      <c r="M275" s="367" t="s">
        <v>266</v>
      </c>
      <c r="N275" s="368">
        <v>20</v>
      </c>
      <c r="O275" s="360">
        <f t="shared" si="20"/>
        <v>9684000</v>
      </c>
      <c r="P275" s="360">
        <v>9700000</v>
      </c>
      <c r="Q275" s="369">
        <f t="shared" si="21"/>
        <v>0.20198265179677818</v>
      </c>
      <c r="R275" s="363">
        <v>25</v>
      </c>
      <c r="S275" s="360">
        <f t="shared" si="24"/>
        <v>12125000</v>
      </c>
      <c r="T275" s="360">
        <v>13070000</v>
      </c>
      <c r="U275" s="370">
        <f t="shared" si="25"/>
        <v>0.34742268041237112</v>
      </c>
      <c r="V275" s="371" t="s">
        <v>613</v>
      </c>
      <c r="W275" s="371" t="str">
        <f t="shared" si="22"/>
        <v>22</v>
      </c>
      <c r="X275" s="371" t="str">
        <f t="shared" si="23"/>
        <v>204</v>
      </c>
      <c r="Y275" s="372">
        <v>3700</v>
      </c>
      <c r="Z275" s="373"/>
      <c r="AA275" s="374"/>
      <c r="AB275" s="388"/>
      <c r="AC275" s="501"/>
      <c r="AD275" s="509"/>
      <c r="AE275" s="502"/>
      <c r="AF275" s="509"/>
      <c r="AG275" s="504"/>
    </row>
    <row r="276" spans="1:33" s="375" customFormat="1" x14ac:dyDescent="0.2">
      <c r="A276" s="361"/>
      <c r="B276" s="454" t="s">
        <v>318</v>
      </c>
      <c r="C276" s="431">
        <v>20423</v>
      </c>
      <c r="D276" s="371"/>
      <c r="E276" s="365"/>
      <c r="F276" s="365"/>
      <c r="G276" s="365"/>
      <c r="H276" s="365"/>
      <c r="I276" s="365"/>
      <c r="J276" s="365"/>
      <c r="K276" s="366"/>
      <c r="L276" s="366">
        <v>10170000</v>
      </c>
      <c r="M276" s="367" t="s">
        <v>266</v>
      </c>
      <c r="N276" s="368">
        <v>30</v>
      </c>
      <c r="O276" s="360">
        <f t="shared" si="20"/>
        <v>13221000</v>
      </c>
      <c r="P276" s="360">
        <v>13270000</v>
      </c>
      <c r="Q276" s="369">
        <f t="shared" si="21"/>
        <v>0.30481809242871188</v>
      </c>
      <c r="R276" s="363">
        <v>25</v>
      </c>
      <c r="S276" s="360">
        <f t="shared" si="24"/>
        <v>16587500</v>
      </c>
      <c r="T276" s="360">
        <v>17970000</v>
      </c>
      <c r="U276" s="370">
        <f t="shared" si="25"/>
        <v>0.35418236623963828</v>
      </c>
      <c r="V276" s="371" t="s">
        <v>613</v>
      </c>
      <c r="W276" s="371" t="str">
        <f t="shared" si="22"/>
        <v>23</v>
      </c>
      <c r="X276" s="371" t="str">
        <f t="shared" si="23"/>
        <v>204</v>
      </c>
      <c r="Y276" s="372">
        <v>5700</v>
      </c>
      <c r="Z276" s="373"/>
      <c r="AA276" s="374"/>
      <c r="AB276" s="388"/>
      <c r="AC276" s="501"/>
      <c r="AD276" s="509"/>
      <c r="AE276" s="502"/>
      <c r="AF276" s="509"/>
      <c r="AG276" s="504"/>
    </row>
    <row r="277" spans="1:33" s="375" customFormat="1" x14ac:dyDescent="0.2">
      <c r="A277" s="361"/>
      <c r="B277" s="454" t="s">
        <v>319</v>
      </c>
      <c r="C277" s="431">
        <v>20425</v>
      </c>
      <c r="D277" s="371"/>
      <c r="E277" s="365"/>
      <c r="F277" s="365"/>
      <c r="G277" s="365"/>
      <c r="H277" s="365"/>
      <c r="I277" s="365"/>
      <c r="J277" s="365"/>
      <c r="K277" s="366"/>
      <c r="L277" s="366">
        <v>15070000</v>
      </c>
      <c r="M277" s="367" t="s">
        <v>266</v>
      </c>
      <c r="N277" s="368">
        <v>40</v>
      </c>
      <c r="O277" s="360">
        <f t="shared" si="20"/>
        <v>21098000</v>
      </c>
      <c r="P277" s="360">
        <v>21070000</v>
      </c>
      <c r="Q277" s="369">
        <f t="shared" si="21"/>
        <v>0.39814200398142002</v>
      </c>
      <c r="R277" s="363">
        <v>25</v>
      </c>
      <c r="S277" s="360">
        <f t="shared" si="24"/>
        <v>26337500</v>
      </c>
      <c r="T277" s="360">
        <v>28470000</v>
      </c>
      <c r="U277" s="370">
        <f t="shared" si="25"/>
        <v>0.35121025154247748</v>
      </c>
      <c r="V277" s="371" t="s">
        <v>613</v>
      </c>
      <c r="W277" s="371" t="str">
        <f t="shared" si="22"/>
        <v>25</v>
      </c>
      <c r="X277" s="371" t="str">
        <f t="shared" si="23"/>
        <v>204</v>
      </c>
      <c r="Y277" s="372">
        <v>9000</v>
      </c>
      <c r="Z277" s="373"/>
      <c r="AA277" s="374"/>
      <c r="AB277" s="388"/>
      <c r="AC277" s="501"/>
      <c r="AD277" s="509"/>
      <c r="AE277" s="502"/>
      <c r="AF277" s="509"/>
      <c r="AG277" s="504"/>
    </row>
    <row r="278" spans="1:33" s="375" customFormat="1" x14ac:dyDescent="0.2">
      <c r="A278" s="361"/>
      <c r="B278" s="454" t="s">
        <v>320</v>
      </c>
      <c r="C278" s="431">
        <v>20431</v>
      </c>
      <c r="D278" s="371"/>
      <c r="E278" s="365"/>
      <c r="F278" s="365"/>
      <c r="G278" s="365"/>
      <c r="H278" s="365"/>
      <c r="I278" s="365"/>
      <c r="J278" s="365"/>
      <c r="K278" s="366"/>
      <c r="L278" s="366">
        <v>5870000</v>
      </c>
      <c r="M278" s="367" t="s">
        <v>266</v>
      </c>
      <c r="N278" s="368">
        <v>10</v>
      </c>
      <c r="O278" s="360">
        <f t="shared" si="20"/>
        <v>6457000</v>
      </c>
      <c r="P278" s="360">
        <v>6470000</v>
      </c>
      <c r="Q278" s="369">
        <f t="shared" si="21"/>
        <v>0.10221465076660988</v>
      </c>
      <c r="R278" s="363">
        <v>25</v>
      </c>
      <c r="S278" s="360">
        <f t="shared" si="24"/>
        <v>8087500</v>
      </c>
      <c r="T278" s="360">
        <v>8770000</v>
      </c>
      <c r="U278" s="370">
        <f t="shared" si="25"/>
        <v>0.3554868624420402</v>
      </c>
      <c r="V278" s="371" t="s">
        <v>613</v>
      </c>
      <c r="W278" s="371" t="str">
        <f t="shared" si="22"/>
        <v>31</v>
      </c>
      <c r="X278" s="371" t="str">
        <f t="shared" si="23"/>
        <v>204</v>
      </c>
      <c r="Y278" s="372">
        <v>2500</v>
      </c>
      <c r="Z278" s="373"/>
      <c r="AA278" s="374"/>
      <c r="AB278" s="388"/>
      <c r="AC278" s="501"/>
      <c r="AD278" s="509"/>
      <c r="AE278" s="502"/>
      <c r="AF278" s="509"/>
      <c r="AG278" s="504"/>
    </row>
    <row r="279" spans="1:33" s="375" customFormat="1" x14ac:dyDescent="0.2">
      <c r="A279" s="361"/>
      <c r="B279" s="454" t="s">
        <v>321</v>
      </c>
      <c r="C279" s="431">
        <v>20432</v>
      </c>
      <c r="D279" s="371"/>
      <c r="E279" s="365"/>
      <c r="F279" s="365"/>
      <c r="G279" s="365"/>
      <c r="H279" s="365"/>
      <c r="I279" s="365"/>
      <c r="J279" s="365"/>
      <c r="K279" s="366"/>
      <c r="L279" s="366">
        <v>8270000</v>
      </c>
      <c r="M279" s="367" t="s">
        <v>266</v>
      </c>
      <c r="N279" s="368">
        <v>20</v>
      </c>
      <c r="O279" s="360">
        <f t="shared" si="20"/>
        <v>9924000</v>
      </c>
      <c r="P279" s="360">
        <v>9970000</v>
      </c>
      <c r="Q279" s="369">
        <f t="shared" si="21"/>
        <v>0.20556227327690446</v>
      </c>
      <c r="R279" s="363">
        <v>25</v>
      </c>
      <c r="S279" s="360">
        <f t="shared" si="24"/>
        <v>12462500</v>
      </c>
      <c r="T279" s="360">
        <v>12570000</v>
      </c>
      <c r="U279" s="370">
        <f t="shared" si="25"/>
        <v>0.26078234704112335</v>
      </c>
      <c r="V279" s="371" t="s">
        <v>613</v>
      </c>
      <c r="W279" s="371" t="str">
        <f t="shared" si="22"/>
        <v>32</v>
      </c>
      <c r="X279" s="371" t="str">
        <f t="shared" si="23"/>
        <v>204</v>
      </c>
      <c r="Y279" s="372">
        <v>3700</v>
      </c>
      <c r="Z279" s="373"/>
      <c r="AA279" s="374"/>
      <c r="AB279" s="388"/>
      <c r="AC279" s="501"/>
      <c r="AD279" s="509"/>
      <c r="AE279" s="502"/>
      <c r="AF279" s="509"/>
      <c r="AG279" s="504"/>
    </row>
    <row r="280" spans="1:33" x14ac:dyDescent="0.2">
      <c r="A280" s="202"/>
      <c r="B280" s="195" t="s">
        <v>636</v>
      </c>
      <c r="C280" s="119">
        <v>20433</v>
      </c>
      <c r="D280" s="176"/>
      <c r="E280" s="177"/>
      <c r="F280" s="177"/>
      <c r="G280" s="177"/>
      <c r="H280" s="179"/>
      <c r="I280" s="177"/>
      <c r="J280" s="177"/>
      <c r="K280" s="224"/>
      <c r="L280" s="224">
        <v>10470000</v>
      </c>
      <c r="M280" s="225" t="s">
        <v>266</v>
      </c>
      <c r="N280" s="60">
        <v>30</v>
      </c>
      <c r="O280" s="61">
        <f t="shared" si="20"/>
        <v>13611000</v>
      </c>
      <c r="P280" s="141">
        <v>13670000</v>
      </c>
      <c r="Q280" s="84">
        <f t="shared" si="21"/>
        <v>0.30563514804202485</v>
      </c>
      <c r="R280" s="119">
        <v>25</v>
      </c>
      <c r="S280" s="121">
        <f t="shared" si="24"/>
        <v>17087500</v>
      </c>
      <c r="T280" s="100">
        <v>17170000</v>
      </c>
      <c r="U280" s="137">
        <f t="shared" si="25"/>
        <v>0.25603511338697876</v>
      </c>
      <c r="W280" s="176" t="str">
        <f t="shared" si="22"/>
        <v>33</v>
      </c>
      <c r="X280" s="176" t="str">
        <f t="shared" si="23"/>
        <v>204</v>
      </c>
      <c r="Y280" s="144">
        <v>5000</v>
      </c>
      <c r="Z280" s="143"/>
      <c r="AA280" s="283"/>
      <c r="AB280" s="208"/>
    </row>
    <row r="281" spans="1:33" s="375" customFormat="1" x14ac:dyDescent="0.2">
      <c r="A281" s="361"/>
      <c r="B281" s="454" t="s">
        <v>323</v>
      </c>
      <c r="C281" s="431">
        <v>20435</v>
      </c>
      <c r="D281" s="371"/>
      <c r="E281" s="365"/>
      <c r="F281" s="365"/>
      <c r="G281" s="365"/>
      <c r="H281" s="365"/>
      <c r="I281" s="365"/>
      <c r="J281" s="365"/>
      <c r="K281" s="366"/>
      <c r="L281" s="366">
        <v>15670000</v>
      </c>
      <c r="M281" s="367" t="s">
        <v>266</v>
      </c>
      <c r="N281" s="368">
        <v>40</v>
      </c>
      <c r="O281" s="360">
        <f t="shared" si="20"/>
        <v>21938000</v>
      </c>
      <c r="P281" s="360">
        <v>21970000</v>
      </c>
      <c r="Q281" s="369">
        <f t="shared" si="21"/>
        <v>0.40204211869814932</v>
      </c>
      <c r="R281" s="363">
        <v>25</v>
      </c>
      <c r="S281" s="360">
        <f t="shared" si="24"/>
        <v>27462500</v>
      </c>
      <c r="T281" s="360">
        <v>29670000</v>
      </c>
      <c r="U281" s="370">
        <f t="shared" si="25"/>
        <v>0.35047792444242148</v>
      </c>
      <c r="V281" s="371" t="s">
        <v>613</v>
      </c>
      <c r="W281" s="371" t="str">
        <f t="shared" si="22"/>
        <v>35</v>
      </c>
      <c r="X281" s="371" t="str">
        <f t="shared" si="23"/>
        <v>204</v>
      </c>
      <c r="Y281" s="372">
        <v>9000</v>
      </c>
      <c r="Z281" s="373"/>
      <c r="AA281" s="374"/>
      <c r="AB281" s="388"/>
      <c r="AC281" s="501"/>
      <c r="AD281" s="509"/>
      <c r="AE281" s="502"/>
      <c r="AF281" s="509"/>
      <c r="AG281" s="504"/>
    </row>
    <row r="282" spans="1:33" x14ac:dyDescent="0.2">
      <c r="A282" s="202"/>
      <c r="B282" s="195" t="s">
        <v>634</v>
      </c>
      <c r="C282" s="121">
        <v>20441</v>
      </c>
      <c r="D282" s="176"/>
      <c r="E282" s="177"/>
      <c r="F282" s="177"/>
      <c r="G282" s="177"/>
      <c r="H282" s="179"/>
      <c r="I282" s="177"/>
      <c r="J282" s="177"/>
      <c r="K282" s="224"/>
      <c r="L282" s="224">
        <v>13270000</v>
      </c>
      <c r="M282" s="225" t="s">
        <v>266</v>
      </c>
      <c r="N282" s="60">
        <v>40</v>
      </c>
      <c r="O282" s="61">
        <f t="shared" si="20"/>
        <v>18578000</v>
      </c>
      <c r="P282" s="141">
        <v>18570000</v>
      </c>
      <c r="Q282" s="84">
        <f t="shared" si="21"/>
        <v>0.39939713639788998</v>
      </c>
      <c r="R282" s="119">
        <v>25</v>
      </c>
      <c r="S282" s="121">
        <f t="shared" si="24"/>
        <v>23212500</v>
      </c>
      <c r="T282" s="100">
        <v>24670000</v>
      </c>
      <c r="U282" s="137">
        <f t="shared" si="25"/>
        <v>0.32848680667743674</v>
      </c>
      <c r="W282" s="176" t="str">
        <f t="shared" si="22"/>
        <v>41</v>
      </c>
      <c r="X282" s="176" t="str">
        <f t="shared" si="23"/>
        <v>204</v>
      </c>
      <c r="Y282" s="144">
        <v>7000</v>
      </c>
      <c r="Z282" s="143"/>
      <c r="AA282" s="283"/>
      <c r="AB282" s="208"/>
    </row>
    <row r="283" spans="1:33" ht="18.75" thickBot="1" x14ac:dyDescent="0.25">
      <c r="A283" s="202"/>
      <c r="B283" s="209" t="s">
        <v>635</v>
      </c>
      <c r="C283" s="188">
        <v>20444</v>
      </c>
      <c r="D283" s="182"/>
      <c r="E283" s="183"/>
      <c r="F283" s="183"/>
      <c r="G283" s="183"/>
      <c r="H283" s="183"/>
      <c r="I283" s="183"/>
      <c r="J283" s="183"/>
      <c r="K283" s="230"/>
      <c r="L283" s="230">
        <v>24870000</v>
      </c>
      <c r="M283" s="231" t="s">
        <v>266</v>
      </c>
      <c r="N283" s="184">
        <v>25</v>
      </c>
      <c r="O283" s="185">
        <f t="shared" si="20"/>
        <v>31087500</v>
      </c>
      <c r="P283" s="186">
        <v>30870000</v>
      </c>
      <c r="Q283" s="187">
        <f t="shared" si="21"/>
        <v>0.24125452352231605</v>
      </c>
      <c r="R283" s="181">
        <v>25</v>
      </c>
      <c r="S283" s="188">
        <f t="shared" si="24"/>
        <v>38587500</v>
      </c>
      <c r="T283" s="189">
        <v>41670000</v>
      </c>
      <c r="U283" s="190">
        <f t="shared" si="25"/>
        <v>0.3498542274052478</v>
      </c>
      <c r="V283" s="191"/>
      <c r="W283" s="191" t="str">
        <f t="shared" si="22"/>
        <v>44</v>
      </c>
      <c r="X283" s="191" t="str">
        <f t="shared" si="23"/>
        <v>204</v>
      </c>
      <c r="Y283" s="347">
        <v>9000</v>
      </c>
      <c r="Z283" s="201"/>
      <c r="AA283" s="284"/>
      <c r="AB283" s="210"/>
    </row>
    <row r="284" spans="1:33" s="375" customFormat="1" ht="18.75" thickBot="1" x14ac:dyDescent="0.25">
      <c r="A284" s="361"/>
      <c r="B284" s="446" t="s">
        <v>226</v>
      </c>
      <c r="C284" s="442">
        <v>84411</v>
      </c>
      <c r="D284" s="443">
        <v>-1</v>
      </c>
      <c r="E284" s="378"/>
      <c r="F284" s="378"/>
      <c r="G284" s="378"/>
      <c r="H284" s="378"/>
      <c r="I284" s="378"/>
      <c r="J284" s="378"/>
      <c r="K284" s="444">
        <v>3170000</v>
      </c>
      <c r="L284" s="444">
        <v>3170000</v>
      </c>
      <c r="M284" s="445">
        <v>0</v>
      </c>
      <c r="N284" s="446">
        <v>10</v>
      </c>
      <c r="O284" s="447">
        <f t="shared" si="20"/>
        <v>3487000</v>
      </c>
      <c r="P284" s="447">
        <v>3470000</v>
      </c>
      <c r="Q284" s="448">
        <f t="shared" si="21"/>
        <v>9.4637223974763401E-2</v>
      </c>
      <c r="R284" s="442">
        <v>25</v>
      </c>
      <c r="S284" s="447">
        <f t="shared" si="24"/>
        <v>4337500</v>
      </c>
      <c r="T284" s="447">
        <v>4370000</v>
      </c>
      <c r="U284" s="449">
        <f t="shared" si="25"/>
        <v>0.25936599423631124</v>
      </c>
      <c r="V284" s="377" t="s">
        <v>613</v>
      </c>
      <c r="W284" s="377" t="str">
        <f t="shared" si="22"/>
        <v>11</v>
      </c>
      <c r="X284" s="377" t="str">
        <f t="shared" si="23"/>
        <v>844</v>
      </c>
      <c r="Y284" s="450">
        <v>1200</v>
      </c>
      <c r="Z284" s="451"/>
      <c r="AA284" s="386"/>
      <c r="AB284" s="452"/>
      <c r="AC284" s="501"/>
      <c r="AD284" s="509"/>
      <c r="AE284" s="502"/>
      <c r="AF284" s="509"/>
      <c r="AG284" s="504"/>
    </row>
    <row r="285" spans="1:33" x14ac:dyDescent="0.2">
      <c r="A285" s="202"/>
      <c r="B285" s="203" t="s">
        <v>707</v>
      </c>
      <c r="C285" s="164">
        <v>84412</v>
      </c>
      <c r="D285" s="199">
        <v>-1</v>
      </c>
      <c r="E285" s="166"/>
      <c r="F285" s="166"/>
      <c r="G285" s="166"/>
      <c r="H285" s="166"/>
      <c r="I285" s="166"/>
      <c r="J285" s="166"/>
      <c r="K285" s="228">
        <v>4570000</v>
      </c>
      <c r="L285" s="228">
        <v>5070000</v>
      </c>
      <c r="M285" s="229">
        <v>0.10940919037199125</v>
      </c>
      <c r="N285" s="168">
        <v>20</v>
      </c>
      <c r="O285" s="169">
        <f t="shared" si="20"/>
        <v>6084000</v>
      </c>
      <c r="P285" s="170">
        <v>6070000</v>
      </c>
      <c r="Q285" s="171">
        <f t="shared" si="21"/>
        <v>0.19723865877712032</v>
      </c>
      <c r="R285" s="164">
        <v>25</v>
      </c>
      <c r="S285" s="172">
        <f t="shared" si="24"/>
        <v>7587500</v>
      </c>
      <c r="T285" s="173">
        <v>7570000</v>
      </c>
      <c r="U285" s="174">
        <f t="shared" si="25"/>
        <v>0.24711696869851729</v>
      </c>
      <c r="V285" s="165"/>
      <c r="W285" s="165" t="str">
        <f t="shared" si="22"/>
        <v>12</v>
      </c>
      <c r="X285" s="165" t="str">
        <f t="shared" si="23"/>
        <v>844</v>
      </c>
      <c r="Y285" s="218">
        <v>3000</v>
      </c>
      <c r="Z285" s="200"/>
      <c r="AA285" s="282"/>
      <c r="AB285" s="212"/>
      <c r="AC285" s="501" t="s">
        <v>734</v>
      </c>
      <c r="AD285" s="509" t="s">
        <v>736</v>
      </c>
      <c r="AE285" s="502">
        <v>0</v>
      </c>
      <c r="AF285" s="509" t="s">
        <v>763</v>
      </c>
    </row>
    <row r="286" spans="1:33" x14ac:dyDescent="0.2">
      <c r="A286" s="202"/>
      <c r="B286" s="195" t="s">
        <v>228</v>
      </c>
      <c r="C286" s="119">
        <v>84413</v>
      </c>
      <c r="D286" s="125">
        <v>-1</v>
      </c>
      <c r="E286" s="177"/>
      <c r="F286" s="177"/>
      <c r="G286" s="177"/>
      <c r="H286" s="177"/>
      <c r="I286" s="177"/>
      <c r="J286" s="177"/>
      <c r="K286" s="224">
        <v>6870000</v>
      </c>
      <c r="L286" s="224">
        <v>7570000</v>
      </c>
      <c r="M286" s="225">
        <v>0.10189228529839883</v>
      </c>
      <c r="N286" s="60">
        <v>30</v>
      </c>
      <c r="O286" s="61">
        <f t="shared" si="20"/>
        <v>9841000</v>
      </c>
      <c r="P286" s="141">
        <v>9870000</v>
      </c>
      <c r="Q286" s="84">
        <f t="shared" si="21"/>
        <v>0.3038309114927345</v>
      </c>
      <c r="R286" s="119">
        <v>25</v>
      </c>
      <c r="S286" s="121">
        <f t="shared" si="24"/>
        <v>12337500</v>
      </c>
      <c r="T286" s="100">
        <v>12370000</v>
      </c>
      <c r="U286" s="137">
        <f t="shared" si="25"/>
        <v>0.25329280648429586</v>
      </c>
      <c r="W286" s="176" t="str">
        <f t="shared" si="22"/>
        <v>13</v>
      </c>
      <c r="X286" s="176" t="str">
        <f t="shared" si="23"/>
        <v>844</v>
      </c>
      <c r="Y286" s="144">
        <v>6000</v>
      </c>
      <c r="Z286" s="143"/>
      <c r="AA286" s="283"/>
      <c r="AB286" s="208"/>
    </row>
    <row r="287" spans="1:33" x14ac:dyDescent="0.2">
      <c r="A287" s="202"/>
      <c r="B287" s="195" t="s">
        <v>229</v>
      </c>
      <c r="C287" s="119">
        <v>84441</v>
      </c>
      <c r="D287" s="125">
        <v>-1</v>
      </c>
      <c r="E287" s="177"/>
      <c r="F287" s="177"/>
      <c r="G287" s="177"/>
      <c r="H287" s="177"/>
      <c r="I287" s="177"/>
      <c r="J287" s="177"/>
      <c r="K287" s="224">
        <v>9870000</v>
      </c>
      <c r="L287" s="224">
        <v>11870000</v>
      </c>
      <c r="M287" s="225">
        <v>0.20263424518743667</v>
      </c>
      <c r="N287" s="60">
        <v>40</v>
      </c>
      <c r="O287" s="61">
        <f t="shared" si="20"/>
        <v>16618000</v>
      </c>
      <c r="P287" s="141">
        <v>16670000</v>
      </c>
      <c r="Q287" s="84">
        <f t="shared" si="21"/>
        <v>0.40438079191238419</v>
      </c>
      <c r="R287" s="119">
        <v>25</v>
      </c>
      <c r="S287" s="121">
        <f t="shared" si="24"/>
        <v>20837500</v>
      </c>
      <c r="T287" s="100">
        <v>20870000</v>
      </c>
      <c r="U287" s="137">
        <f t="shared" si="25"/>
        <v>0.25194961007798439</v>
      </c>
      <c r="W287" s="176" t="str">
        <f t="shared" si="22"/>
        <v>41</v>
      </c>
      <c r="X287" s="176" t="str">
        <f t="shared" si="23"/>
        <v>844</v>
      </c>
      <c r="Y287" s="144">
        <v>9000</v>
      </c>
      <c r="Z287" s="143"/>
      <c r="AA287" s="283"/>
      <c r="AB287" s="208"/>
    </row>
    <row r="288" spans="1:33" ht="18.75" thickBot="1" x14ac:dyDescent="0.25">
      <c r="A288" s="202"/>
      <c r="B288" s="209" t="s">
        <v>230</v>
      </c>
      <c r="C288" s="181">
        <v>84444</v>
      </c>
      <c r="D288" s="196">
        <v>-1</v>
      </c>
      <c r="E288" s="183"/>
      <c r="F288" s="183"/>
      <c r="G288" s="183"/>
      <c r="H288" s="183"/>
      <c r="I288" s="183"/>
      <c r="J288" s="183"/>
      <c r="K288" s="230">
        <v>20700000</v>
      </c>
      <c r="L288" s="230">
        <v>24870000</v>
      </c>
      <c r="M288" s="231">
        <v>0.20144927536231885</v>
      </c>
      <c r="N288" s="184">
        <v>25</v>
      </c>
      <c r="O288" s="185">
        <f t="shared" si="20"/>
        <v>31087500</v>
      </c>
      <c r="P288" s="186">
        <v>30870000</v>
      </c>
      <c r="Q288" s="187">
        <f t="shared" si="21"/>
        <v>0.24125452352231605</v>
      </c>
      <c r="R288" s="181">
        <v>25</v>
      </c>
      <c r="S288" s="188">
        <f t="shared" si="24"/>
        <v>38587500</v>
      </c>
      <c r="T288" s="189">
        <v>38570000</v>
      </c>
      <c r="U288" s="190">
        <f t="shared" si="25"/>
        <v>0.24943310657596371</v>
      </c>
      <c r="V288" s="191"/>
      <c r="W288" s="191" t="str">
        <f t="shared" si="22"/>
        <v>44</v>
      </c>
      <c r="X288" s="191" t="str">
        <f t="shared" si="23"/>
        <v>844</v>
      </c>
      <c r="Y288" s="347">
        <v>12000</v>
      </c>
      <c r="Z288" s="201"/>
      <c r="AA288" s="284"/>
      <c r="AB288" s="210"/>
    </row>
    <row r="289" spans="1:33" s="375" customFormat="1" x14ac:dyDescent="0.2">
      <c r="A289" s="361"/>
      <c r="B289" s="402" t="s">
        <v>231</v>
      </c>
      <c r="C289" s="376">
        <v>84511</v>
      </c>
      <c r="D289" s="403">
        <v>-1</v>
      </c>
      <c r="E289" s="378"/>
      <c r="F289" s="378"/>
      <c r="G289" s="378"/>
      <c r="H289" s="378"/>
      <c r="I289" s="378"/>
      <c r="J289" s="378"/>
      <c r="K289" s="379">
        <v>3170000</v>
      </c>
      <c r="L289" s="379">
        <v>3170000</v>
      </c>
      <c r="M289" s="380">
        <v>0</v>
      </c>
      <c r="N289" s="381">
        <v>10</v>
      </c>
      <c r="O289" s="382">
        <f t="shared" si="20"/>
        <v>3487000</v>
      </c>
      <c r="P289" s="382">
        <v>3470000</v>
      </c>
      <c r="Q289" s="383">
        <f t="shared" si="21"/>
        <v>9.4637223974763401E-2</v>
      </c>
      <c r="R289" s="376">
        <v>25</v>
      </c>
      <c r="S289" s="382">
        <f t="shared" si="24"/>
        <v>4337500</v>
      </c>
      <c r="T289" s="382">
        <v>4370000</v>
      </c>
      <c r="U289" s="384">
        <f t="shared" si="25"/>
        <v>0.25936599423631124</v>
      </c>
      <c r="V289" s="377" t="s">
        <v>613</v>
      </c>
      <c r="W289" s="377" t="str">
        <f t="shared" si="22"/>
        <v>11</v>
      </c>
      <c r="X289" s="377" t="str">
        <f t="shared" si="23"/>
        <v>845</v>
      </c>
      <c r="Y289" s="350">
        <v>1100</v>
      </c>
      <c r="Z289" s="385"/>
      <c r="AA289" s="386"/>
      <c r="AB289" s="387"/>
      <c r="AC289" s="501"/>
      <c r="AD289" s="509"/>
      <c r="AE289" s="502"/>
      <c r="AF289" s="509"/>
      <c r="AG289" s="504"/>
    </row>
    <row r="290" spans="1:33" ht="198" x14ac:dyDescent="0.2">
      <c r="A290" s="202"/>
      <c r="B290" s="195" t="s">
        <v>706</v>
      </c>
      <c r="C290" s="119">
        <v>84512</v>
      </c>
      <c r="D290" s="125">
        <v>-1</v>
      </c>
      <c r="E290" s="177"/>
      <c r="F290" s="177"/>
      <c r="G290" s="177"/>
      <c r="H290" s="177"/>
      <c r="I290" s="177"/>
      <c r="J290" s="177"/>
      <c r="K290" s="224">
        <v>4570000</v>
      </c>
      <c r="L290" s="224">
        <v>5070000</v>
      </c>
      <c r="M290" s="225">
        <v>0.10940919037199125</v>
      </c>
      <c r="N290" s="60">
        <v>20</v>
      </c>
      <c r="O290" s="61">
        <f t="shared" si="20"/>
        <v>6084000</v>
      </c>
      <c r="P290" s="141">
        <v>6070000</v>
      </c>
      <c r="Q290" s="84">
        <f t="shared" si="21"/>
        <v>0.19723865877712032</v>
      </c>
      <c r="R290" s="119">
        <v>25</v>
      </c>
      <c r="S290" s="121">
        <f t="shared" si="24"/>
        <v>7587500</v>
      </c>
      <c r="T290" s="100">
        <v>7570000</v>
      </c>
      <c r="U290" s="137">
        <f t="shared" si="25"/>
        <v>0.24711696869851729</v>
      </c>
      <c r="W290" s="176" t="str">
        <f t="shared" si="22"/>
        <v>12</v>
      </c>
      <c r="X290" s="176" t="str">
        <f t="shared" si="23"/>
        <v>845</v>
      </c>
      <c r="Y290" s="144">
        <v>4000</v>
      </c>
      <c r="Z290" s="143"/>
      <c r="AA290" s="283"/>
      <c r="AB290" s="208"/>
      <c r="AC290" s="501" t="s">
        <v>781</v>
      </c>
      <c r="AD290" s="509" t="s">
        <v>791</v>
      </c>
      <c r="AE290" s="502" t="s">
        <v>792</v>
      </c>
      <c r="AF290" s="509" t="s">
        <v>790</v>
      </c>
    </row>
    <row r="291" spans="1:33" x14ac:dyDescent="0.2">
      <c r="A291" s="202"/>
      <c r="B291" s="195" t="s">
        <v>233</v>
      </c>
      <c r="C291" s="119">
        <v>84513</v>
      </c>
      <c r="D291" s="125">
        <v>-1</v>
      </c>
      <c r="E291" s="177"/>
      <c r="F291" s="177"/>
      <c r="G291" s="177"/>
      <c r="H291" s="177"/>
      <c r="I291" s="177"/>
      <c r="J291" s="177"/>
      <c r="K291" s="224">
        <v>6870000</v>
      </c>
      <c r="L291" s="224">
        <v>7570000</v>
      </c>
      <c r="M291" s="225">
        <v>0.10189228529839883</v>
      </c>
      <c r="N291" s="60">
        <v>30</v>
      </c>
      <c r="O291" s="61">
        <f t="shared" si="20"/>
        <v>9841000</v>
      </c>
      <c r="P291" s="141">
        <v>9870000</v>
      </c>
      <c r="Q291" s="84">
        <f t="shared" si="21"/>
        <v>0.3038309114927345</v>
      </c>
      <c r="R291" s="119">
        <v>25</v>
      </c>
      <c r="S291" s="121">
        <f t="shared" si="24"/>
        <v>12337500</v>
      </c>
      <c r="T291" s="100">
        <v>12370000</v>
      </c>
      <c r="U291" s="137">
        <f t="shared" si="25"/>
        <v>0.25329280648429586</v>
      </c>
      <c r="W291" s="176" t="str">
        <f t="shared" si="22"/>
        <v>13</v>
      </c>
      <c r="X291" s="176" t="str">
        <f t="shared" si="23"/>
        <v>845</v>
      </c>
      <c r="Y291" s="144">
        <v>8000</v>
      </c>
      <c r="Z291" s="143"/>
      <c r="AA291" s="283"/>
      <c r="AB291" s="208"/>
    </row>
    <row r="292" spans="1:33" x14ac:dyDescent="0.2">
      <c r="A292" s="202"/>
      <c r="B292" s="195" t="s">
        <v>234</v>
      </c>
      <c r="C292" s="119">
        <v>84541</v>
      </c>
      <c r="D292" s="125">
        <v>-1</v>
      </c>
      <c r="E292" s="177"/>
      <c r="F292" s="177"/>
      <c r="G292" s="177"/>
      <c r="H292" s="177"/>
      <c r="I292" s="177"/>
      <c r="J292" s="177"/>
      <c r="K292" s="224">
        <v>9870000</v>
      </c>
      <c r="L292" s="224">
        <v>11870000</v>
      </c>
      <c r="M292" s="225">
        <v>0.20263424518743667</v>
      </c>
      <c r="N292" s="60">
        <v>40</v>
      </c>
      <c r="O292" s="61">
        <f t="shared" si="20"/>
        <v>16618000</v>
      </c>
      <c r="P292" s="141">
        <v>16670000</v>
      </c>
      <c r="Q292" s="84">
        <f t="shared" si="21"/>
        <v>0.40438079191238419</v>
      </c>
      <c r="R292" s="119">
        <v>25</v>
      </c>
      <c r="S292" s="121">
        <f t="shared" si="24"/>
        <v>20837500</v>
      </c>
      <c r="T292" s="100">
        <v>20870000</v>
      </c>
      <c r="U292" s="137">
        <f t="shared" si="25"/>
        <v>0.25194961007798439</v>
      </c>
      <c r="W292" s="176" t="str">
        <f t="shared" si="22"/>
        <v>41</v>
      </c>
      <c r="X292" s="176" t="str">
        <f t="shared" si="23"/>
        <v>845</v>
      </c>
      <c r="Y292" s="144">
        <v>14000</v>
      </c>
      <c r="Z292" s="143"/>
      <c r="AA292" s="283"/>
      <c r="AB292" s="208"/>
    </row>
    <row r="293" spans="1:33" ht="18.75" thickBot="1" x14ac:dyDescent="0.25">
      <c r="A293" s="202"/>
      <c r="B293" s="259" t="s">
        <v>235</v>
      </c>
      <c r="C293" s="149">
        <v>84544</v>
      </c>
      <c r="D293" s="193">
        <v>-1</v>
      </c>
      <c r="E293" s="178"/>
      <c r="F293" s="178"/>
      <c r="G293" s="178"/>
      <c r="H293" s="178"/>
      <c r="I293" s="178"/>
      <c r="J293" s="178"/>
      <c r="K293" s="226">
        <v>20700000</v>
      </c>
      <c r="L293" s="226">
        <v>24870000</v>
      </c>
      <c r="M293" s="227">
        <v>0.20144927536231885</v>
      </c>
      <c r="N293" s="145">
        <v>25</v>
      </c>
      <c r="O293" s="146">
        <f t="shared" si="20"/>
        <v>31087500</v>
      </c>
      <c r="P293" s="147">
        <v>30870000</v>
      </c>
      <c r="Q293" s="148">
        <f t="shared" si="21"/>
        <v>0.24125452352231605</v>
      </c>
      <c r="R293" s="149">
        <v>25</v>
      </c>
      <c r="S293" s="150">
        <f t="shared" si="24"/>
        <v>38587500</v>
      </c>
      <c r="T293" s="151">
        <v>38570000</v>
      </c>
      <c r="U293" s="152">
        <f t="shared" si="25"/>
        <v>0.24943310657596371</v>
      </c>
      <c r="W293" s="176" t="str">
        <f t="shared" si="22"/>
        <v>44</v>
      </c>
      <c r="X293" s="176" t="str">
        <f t="shared" si="23"/>
        <v>845</v>
      </c>
      <c r="Y293" s="351">
        <v>18000</v>
      </c>
      <c r="Z293" s="153"/>
      <c r="AA293" s="283"/>
      <c r="AB293" s="260"/>
    </row>
    <row r="294" spans="1:33" x14ac:dyDescent="0.2">
      <c r="A294" s="202"/>
      <c r="B294" s="203" t="s">
        <v>705</v>
      </c>
      <c r="C294" s="164">
        <v>84811</v>
      </c>
      <c r="D294" s="194">
        <v>-1</v>
      </c>
      <c r="E294" s="194"/>
      <c r="F294" s="194"/>
      <c r="G294" s="194"/>
      <c r="H294" s="194"/>
      <c r="I294" s="194"/>
      <c r="J294" s="194"/>
      <c r="K294" s="228">
        <v>3170000</v>
      </c>
      <c r="L294" s="228">
        <v>3170000</v>
      </c>
      <c r="M294" s="229">
        <v>0</v>
      </c>
      <c r="N294" s="168">
        <v>10</v>
      </c>
      <c r="O294" s="264">
        <f t="shared" si="20"/>
        <v>3487000</v>
      </c>
      <c r="P294" s="246">
        <v>3470000</v>
      </c>
      <c r="Q294" s="265">
        <f t="shared" si="21"/>
        <v>9.4637223974763401E-2</v>
      </c>
      <c r="R294" s="164">
        <v>25</v>
      </c>
      <c r="S294" s="247">
        <f t="shared" si="24"/>
        <v>4337500</v>
      </c>
      <c r="T294" s="248">
        <v>4370000</v>
      </c>
      <c r="U294" s="174">
        <f t="shared" si="25"/>
        <v>0.25936599423631124</v>
      </c>
      <c r="V294" s="243"/>
      <c r="W294" s="243" t="str">
        <f t="shared" si="22"/>
        <v>11</v>
      </c>
      <c r="X294" s="243" t="str">
        <f t="shared" si="23"/>
        <v>848</v>
      </c>
      <c r="Y294" s="218">
        <v>1500</v>
      </c>
      <c r="Z294" s="221"/>
      <c r="AA294" s="288"/>
      <c r="AB294" s="266"/>
      <c r="AC294" s="501" t="s">
        <v>795</v>
      </c>
      <c r="AD294" s="509" t="s">
        <v>793</v>
      </c>
      <c r="AE294" s="502">
        <v>-100</v>
      </c>
      <c r="AF294" s="509" t="s">
        <v>794</v>
      </c>
    </row>
    <row r="295" spans="1:33" s="375" customFormat="1" x14ac:dyDescent="0.2">
      <c r="A295" s="361"/>
      <c r="B295" s="362" t="s">
        <v>242</v>
      </c>
      <c r="C295" s="363">
        <v>84812</v>
      </c>
      <c r="D295" s="364">
        <v>-1</v>
      </c>
      <c r="E295" s="364"/>
      <c r="F295" s="364"/>
      <c r="G295" s="364"/>
      <c r="H295" s="364"/>
      <c r="I295" s="364"/>
      <c r="J295" s="364"/>
      <c r="K295" s="366">
        <v>4570000</v>
      </c>
      <c r="L295" s="366">
        <v>5070000</v>
      </c>
      <c r="M295" s="367">
        <v>0.10940919037199125</v>
      </c>
      <c r="N295" s="368">
        <v>20</v>
      </c>
      <c r="O295" s="455">
        <f t="shared" si="20"/>
        <v>6084000</v>
      </c>
      <c r="P295" s="455">
        <v>6070000</v>
      </c>
      <c r="Q295" s="456">
        <f t="shared" si="21"/>
        <v>0.19723865877712032</v>
      </c>
      <c r="R295" s="363">
        <v>25</v>
      </c>
      <c r="S295" s="455">
        <f t="shared" si="24"/>
        <v>7587500</v>
      </c>
      <c r="T295" s="455">
        <v>7570000</v>
      </c>
      <c r="U295" s="370">
        <f t="shared" si="25"/>
        <v>0.24711696869851729</v>
      </c>
      <c r="V295" s="363" t="s">
        <v>613</v>
      </c>
      <c r="W295" s="363" t="str">
        <f t="shared" si="22"/>
        <v>12</v>
      </c>
      <c r="X295" s="363" t="str">
        <f t="shared" si="23"/>
        <v>848</v>
      </c>
      <c r="Y295" s="372">
        <v>2100</v>
      </c>
      <c r="Z295" s="372"/>
      <c r="AA295" s="457"/>
      <c r="AB295" s="458"/>
      <c r="AC295" s="501"/>
      <c r="AD295" s="509"/>
      <c r="AE295" s="502"/>
      <c r="AF295" s="509"/>
      <c r="AG295" s="504"/>
    </row>
    <row r="296" spans="1:33" x14ac:dyDescent="0.2">
      <c r="A296" s="202"/>
      <c r="B296" s="195" t="s">
        <v>243</v>
      </c>
      <c r="C296" s="119">
        <v>84813</v>
      </c>
      <c r="D296" s="125">
        <v>-1</v>
      </c>
      <c r="E296" s="263"/>
      <c r="F296" s="263"/>
      <c r="G296" s="263"/>
      <c r="H296" s="263"/>
      <c r="I296" s="263"/>
      <c r="J296" s="263"/>
      <c r="K296" s="224">
        <v>6870000</v>
      </c>
      <c r="L296" s="224">
        <v>7570000</v>
      </c>
      <c r="M296" s="225">
        <v>0.10189228529839883</v>
      </c>
      <c r="N296" s="60">
        <v>30</v>
      </c>
      <c r="O296" s="261">
        <f t="shared" si="20"/>
        <v>9841000</v>
      </c>
      <c r="P296" s="239">
        <v>9870000</v>
      </c>
      <c r="Q296" s="262">
        <f t="shared" si="21"/>
        <v>0.3038309114927345</v>
      </c>
      <c r="R296" s="119">
        <v>25</v>
      </c>
      <c r="S296" s="240">
        <f t="shared" si="24"/>
        <v>12337500</v>
      </c>
      <c r="T296" s="241">
        <v>12370000</v>
      </c>
      <c r="U296" s="137">
        <f t="shared" si="25"/>
        <v>0.25329280648429586</v>
      </c>
      <c r="V296" s="236"/>
      <c r="W296" s="236" t="str">
        <f t="shared" si="22"/>
        <v>13</v>
      </c>
      <c r="X296" s="236" t="str">
        <f t="shared" si="23"/>
        <v>848</v>
      </c>
      <c r="Y296" s="144">
        <v>4000</v>
      </c>
      <c r="Z296" s="219"/>
      <c r="AA296" s="289"/>
      <c r="AB296" s="358"/>
    </row>
    <row r="297" spans="1:33" x14ac:dyDescent="0.2">
      <c r="A297" s="202"/>
      <c r="B297" s="195" t="s">
        <v>244</v>
      </c>
      <c r="C297" s="119">
        <v>84841</v>
      </c>
      <c r="D297" s="125">
        <v>-1</v>
      </c>
      <c r="E297" s="263"/>
      <c r="F297" s="263"/>
      <c r="G297" s="263"/>
      <c r="H297" s="263"/>
      <c r="I297" s="263"/>
      <c r="J297" s="263"/>
      <c r="K297" s="224">
        <v>9870000</v>
      </c>
      <c r="L297" s="224">
        <v>11870000</v>
      </c>
      <c r="M297" s="225">
        <v>0.20263424518743667</v>
      </c>
      <c r="N297" s="60">
        <v>40</v>
      </c>
      <c r="O297" s="261">
        <f t="shared" si="20"/>
        <v>16618000</v>
      </c>
      <c r="P297" s="239">
        <v>16670000</v>
      </c>
      <c r="Q297" s="262">
        <f t="shared" si="21"/>
        <v>0.40438079191238419</v>
      </c>
      <c r="R297" s="119">
        <v>25</v>
      </c>
      <c r="S297" s="240">
        <f t="shared" si="24"/>
        <v>20837500</v>
      </c>
      <c r="T297" s="241">
        <v>20870000</v>
      </c>
      <c r="U297" s="137">
        <f t="shared" si="25"/>
        <v>0.25194961007798439</v>
      </c>
      <c r="V297" s="236"/>
      <c r="W297" s="236" t="str">
        <f t="shared" si="22"/>
        <v>41</v>
      </c>
      <c r="X297" s="236" t="str">
        <f t="shared" si="23"/>
        <v>848</v>
      </c>
      <c r="Y297" s="144">
        <v>6000</v>
      </c>
      <c r="Z297" s="219"/>
      <c r="AA297" s="289"/>
      <c r="AB297" s="358"/>
    </row>
    <row r="298" spans="1:33" ht="18.75" thickBot="1" x14ac:dyDescent="0.25">
      <c r="A298" s="202"/>
      <c r="B298" s="209" t="s">
        <v>245</v>
      </c>
      <c r="C298" s="181">
        <v>84844</v>
      </c>
      <c r="D298" s="196">
        <v>-1</v>
      </c>
      <c r="E298" s="196"/>
      <c r="F298" s="196"/>
      <c r="G298" s="196"/>
      <c r="H298" s="196"/>
      <c r="I298" s="196"/>
      <c r="J298" s="196"/>
      <c r="K298" s="230">
        <v>20700000</v>
      </c>
      <c r="L298" s="230">
        <v>24870000</v>
      </c>
      <c r="M298" s="231">
        <v>0.20144927536231885</v>
      </c>
      <c r="N298" s="184">
        <v>25</v>
      </c>
      <c r="O298" s="267">
        <f>L298+(L298*N298/100)</f>
        <v>31087500</v>
      </c>
      <c r="P298" s="253">
        <v>30870000</v>
      </c>
      <c r="Q298" s="268">
        <f t="shared" si="21"/>
        <v>0.24125452352231605</v>
      </c>
      <c r="R298" s="181">
        <v>25</v>
      </c>
      <c r="S298" s="254">
        <f t="shared" si="24"/>
        <v>38587500</v>
      </c>
      <c r="T298" s="255">
        <v>38570000</v>
      </c>
      <c r="U298" s="190">
        <f t="shared" si="25"/>
        <v>0.24943310657596371</v>
      </c>
      <c r="V298" s="256"/>
      <c r="W298" s="256" t="str">
        <f t="shared" si="22"/>
        <v>44</v>
      </c>
      <c r="X298" s="256" t="str">
        <f t="shared" si="23"/>
        <v>848</v>
      </c>
      <c r="Y298" s="347">
        <v>9000</v>
      </c>
      <c r="Z298" s="220"/>
      <c r="AA298" s="290"/>
      <c r="AB298" s="359"/>
    </row>
    <row r="299" spans="1:33" s="375" customFormat="1" x14ac:dyDescent="0.2">
      <c r="A299" s="361"/>
      <c r="B299" s="406" t="s">
        <v>270</v>
      </c>
      <c r="C299" s="406">
        <v>20011</v>
      </c>
      <c r="E299" s="408"/>
      <c r="F299" s="408"/>
      <c r="G299" s="408"/>
      <c r="H299" s="408"/>
      <c r="I299" s="408"/>
      <c r="J299" s="408"/>
      <c r="K299" s="409"/>
      <c r="L299" s="409">
        <v>3870000</v>
      </c>
      <c r="M299" s="410" t="s">
        <v>266</v>
      </c>
      <c r="N299" s="405">
        <v>10</v>
      </c>
      <c r="O299" s="411">
        <f t="shared" ref="O299:O362" si="26">L299+(L299*N299/100)</f>
        <v>4257000</v>
      </c>
      <c r="P299" s="411">
        <v>4270000</v>
      </c>
      <c r="Q299" s="412">
        <f t="shared" si="21"/>
        <v>0.10335917312661498</v>
      </c>
      <c r="R299" s="406">
        <v>25</v>
      </c>
      <c r="S299" s="411">
        <f t="shared" si="24"/>
        <v>5337500</v>
      </c>
      <c r="T299" s="411">
        <v>5370000</v>
      </c>
      <c r="U299" s="413">
        <f t="shared" si="25"/>
        <v>0.2576112412177986</v>
      </c>
      <c r="V299" s="375" t="s">
        <v>613</v>
      </c>
      <c r="W299" s="375" t="str">
        <f t="shared" si="22"/>
        <v>11</v>
      </c>
      <c r="X299" s="375" t="str">
        <f t="shared" si="23"/>
        <v>200</v>
      </c>
      <c r="Y299" s="414">
        <v>1100</v>
      </c>
      <c r="Z299" s="415"/>
      <c r="AA299" s="374"/>
      <c r="AB299" s="430"/>
      <c r="AC299" s="501"/>
      <c r="AD299" s="509"/>
      <c r="AE299" s="502"/>
      <c r="AF299" s="509"/>
      <c r="AG299" s="504"/>
    </row>
    <row r="300" spans="1:33" s="375" customFormat="1" x14ac:dyDescent="0.2">
      <c r="A300" s="361"/>
      <c r="B300" s="363" t="s">
        <v>271</v>
      </c>
      <c r="C300" s="363">
        <v>20012</v>
      </c>
      <c r="E300" s="408"/>
      <c r="F300" s="408"/>
      <c r="G300" s="408"/>
      <c r="H300" s="408"/>
      <c r="I300" s="408"/>
      <c r="J300" s="408"/>
      <c r="K300" s="366"/>
      <c r="L300" s="366">
        <v>6470000</v>
      </c>
      <c r="M300" s="367" t="s">
        <v>266</v>
      </c>
      <c r="N300" s="368">
        <v>20</v>
      </c>
      <c r="O300" s="360">
        <f t="shared" si="26"/>
        <v>7764000</v>
      </c>
      <c r="P300" s="360">
        <v>7770000</v>
      </c>
      <c r="Q300" s="369">
        <f t="shared" si="21"/>
        <v>0.20092735703245751</v>
      </c>
      <c r="R300" s="363">
        <v>25</v>
      </c>
      <c r="S300" s="360">
        <f t="shared" si="24"/>
        <v>9712500</v>
      </c>
      <c r="T300" s="360">
        <v>9770000</v>
      </c>
      <c r="U300" s="370">
        <f t="shared" si="25"/>
        <v>0.2574002574002574</v>
      </c>
      <c r="V300" s="375" t="s">
        <v>613</v>
      </c>
      <c r="W300" s="375" t="str">
        <f t="shared" si="22"/>
        <v>12</v>
      </c>
      <c r="X300" s="375" t="str">
        <f t="shared" si="23"/>
        <v>200</v>
      </c>
      <c r="Y300" s="372">
        <v>2300</v>
      </c>
      <c r="Z300" s="373"/>
      <c r="AA300" s="374"/>
      <c r="AB300" s="418"/>
      <c r="AC300" s="501"/>
      <c r="AD300" s="509"/>
      <c r="AE300" s="502"/>
      <c r="AF300" s="509"/>
      <c r="AG300" s="504"/>
    </row>
    <row r="301" spans="1:33" s="375" customFormat="1" x14ac:dyDescent="0.2">
      <c r="A301" s="361"/>
      <c r="B301" s="363" t="s">
        <v>272</v>
      </c>
      <c r="C301" s="363">
        <v>20013</v>
      </c>
      <c r="E301" s="408"/>
      <c r="F301" s="408"/>
      <c r="G301" s="408"/>
      <c r="H301" s="408"/>
      <c r="I301" s="408"/>
      <c r="J301" s="408"/>
      <c r="K301" s="366"/>
      <c r="L301" s="366">
        <v>8970000</v>
      </c>
      <c r="M301" s="367" t="s">
        <v>266</v>
      </c>
      <c r="N301" s="368">
        <v>30</v>
      </c>
      <c r="O301" s="360">
        <f t="shared" si="26"/>
        <v>11661000</v>
      </c>
      <c r="P301" s="360">
        <v>11700000</v>
      </c>
      <c r="Q301" s="369">
        <f t="shared" si="21"/>
        <v>0.30434782608695654</v>
      </c>
      <c r="R301" s="363">
        <v>25</v>
      </c>
      <c r="S301" s="360">
        <f t="shared" si="24"/>
        <v>14625000</v>
      </c>
      <c r="T301" s="360">
        <v>14670000</v>
      </c>
      <c r="U301" s="370">
        <f t="shared" si="25"/>
        <v>0.25384615384615383</v>
      </c>
      <c r="V301" s="375" t="s">
        <v>613</v>
      </c>
      <c r="W301" s="375" t="str">
        <f t="shared" si="22"/>
        <v>13</v>
      </c>
      <c r="X301" s="375" t="str">
        <f t="shared" si="23"/>
        <v>200</v>
      </c>
      <c r="Y301" s="372">
        <v>3700</v>
      </c>
      <c r="Z301" s="373"/>
      <c r="AA301" s="374"/>
      <c r="AB301" s="418"/>
      <c r="AC301" s="501"/>
      <c r="AD301" s="509"/>
      <c r="AE301" s="502"/>
      <c r="AF301" s="509"/>
      <c r="AG301" s="504"/>
    </row>
    <row r="302" spans="1:33" s="375" customFormat="1" x14ac:dyDescent="0.2">
      <c r="A302" s="361"/>
      <c r="B302" s="363" t="s">
        <v>273</v>
      </c>
      <c r="C302" s="363">
        <v>20015</v>
      </c>
      <c r="E302" s="408"/>
      <c r="F302" s="408"/>
      <c r="G302" s="408"/>
      <c r="H302" s="408"/>
      <c r="I302" s="408"/>
      <c r="J302" s="408"/>
      <c r="K302" s="366"/>
      <c r="L302" s="366">
        <v>14570000</v>
      </c>
      <c r="M302" s="367" t="s">
        <v>266</v>
      </c>
      <c r="N302" s="368">
        <v>40</v>
      </c>
      <c r="O302" s="360">
        <f t="shared" si="26"/>
        <v>20398000</v>
      </c>
      <c r="P302" s="360">
        <v>20370000</v>
      </c>
      <c r="Q302" s="369">
        <f t="shared" si="21"/>
        <v>0.39807824296499655</v>
      </c>
      <c r="R302" s="363">
        <v>25</v>
      </c>
      <c r="S302" s="360">
        <f t="shared" si="24"/>
        <v>25462500</v>
      </c>
      <c r="T302" s="360">
        <v>25470000</v>
      </c>
      <c r="U302" s="370">
        <f t="shared" si="25"/>
        <v>0.25036818851251841</v>
      </c>
      <c r="V302" s="375" t="s">
        <v>613</v>
      </c>
      <c r="W302" s="375" t="str">
        <f t="shared" si="22"/>
        <v>15</v>
      </c>
      <c r="X302" s="375" t="str">
        <f t="shared" si="23"/>
        <v>200</v>
      </c>
      <c r="Y302" s="372">
        <v>5900</v>
      </c>
      <c r="Z302" s="373"/>
      <c r="AA302" s="374"/>
      <c r="AB302" s="418"/>
      <c r="AC302" s="501"/>
      <c r="AD302" s="509"/>
      <c r="AE302" s="502"/>
      <c r="AF302" s="509"/>
      <c r="AG302" s="504"/>
    </row>
    <row r="303" spans="1:33" s="375" customFormat="1" x14ac:dyDescent="0.2">
      <c r="A303" s="361"/>
      <c r="B303" s="431" t="s">
        <v>274</v>
      </c>
      <c r="C303" s="431">
        <v>20021</v>
      </c>
      <c r="E303" s="408"/>
      <c r="F303" s="408"/>
      <c r="G303" s="408"/>
      <c r="H303" s="408"/>
      <c r="I303" s="408"/>
      <c r="J303" s="408"/>
      <c r="K303" s="366"/>
      <c r="L303" s="366">
        <v>5370000</v>
      </c>
      <c r="M303" s="367" t="s">
        <v>266</v>
      </c>
      <c r="N303" s="368">
        <v>10</v>
      </c>
      <c r="O303" s="360">
        <f t="shared" si="26"/>
        <v>5907000</v>
      </c>
      <c r="P303" s="360">
        <v>5970000</v>
      </c>
      <c r="Q303" s="369">
        <f t="shared" si="21"/>
        <v>0.11173184357541899</v>
      </c>
      <c r="R303" s="363">
        <v>25</v>
      </c>
      <c r="S303" s="360">
        <f t="shared" si="24"/>
        <v>7462500</v>
      </c>
      <c r="T303" s="360">
        <v>8070000</v>
      </c>
      <c r="U303" s="370">
        <f t="shared" si="25"/>
        <v>0.35175879396984927</v>
      </c>
      <c r="V303" s="375" t="s">
        <v>613</v>
      </c>
      <c r="W303" s="375" t="str">
        <f t="shared" si="22"/>
        <v>21</v>
      </c>
      <c r="X303" s="375" t="str">
        <f t="shared" si="23"/>
        <v>200</v>
      </c>
      <c r="Y303" s="372">
        <v>1500</v>
      </c>
      <c r="Z303" s="373"/>
      <c r="AA303" s="374"/>
      <c r="AB303" s="418"/>
      <c r="AC303" s="501"/>
      <c r="AD303" s="509"/>
      <c r="AE303" s="502"/>
      <c r="AF303" s="509"/>
      <c r="AG303" s="504"/>
    </row>
    <row r="304" spans="1:33" s="375" customFormat="1" x14ac:dyDescent="0.2">
      <c r="A304" s="361"/>
      <c r="B304" s="431" t="s">
        <v>275</v>
      </c>
      <c r="C304" s="431">
        <v>20022</v>
      </c>
      <c r="E304" s="408"/>
      <c r="F304" s="408"/>
      <c r="G304" s="408"/>
      <c r="H304" s="408"/>
      <c r="I304" s="408"/>
      <c r="J304" s="408"/>
      <c r="K304" s="366"/>
      <c r="L304" s="366">
        <v>8070000</v>
      </c>
      <c r="M304" s="367" t="s">
        <v>266</v>
      </c>
      <c r="N304" s="368">
        <v>20</v>
      </c>
      <c r="O304" s="360">
        <f t="shared" si="26"/>
        <v>9684000</v>
      </c>
      <c r="P304" s="360">
        <v>9700000</v>
      </c>
      <c r="Q304" s="369">
        <f t="shared" si="21"/>
        <v>0.20198265179677818</v>
      </c>
      <c r="R304" s="363">
        <v>25</v>
      </c>
      <c r="S304" s="360">
        <f t="shared" si="24"/>
        <v>12125000</v>
      </c>
      <c r="T304" s="360">
        <v>13070000</v>
      </c>
      <c r="U304" s="370">
        <f t="shared" si="25"/>
        <v>0.34742268041237112</v>
      </c>
      <c r="V304" s="375" t="s">
        <v>613</v>
      </c>
      <c r="W304" s="375" t="str">
        <f t="shared" si="22"/>
        <v>22</v>
      </c>
      <c r="X304" s="375" t="str">
        <f t="shared" si="23"/>
        <v>200</v>
      </c>
      <c r="Y304" s="372">
        <v>2700</v>
      </c>
      <c r="Z304" s="373"/>
      <c r="AA304" s="374"/>
      <c r="AB304" s="418"/>
      <c r="AC304" s="501"/>
      <c r="AD304" s="509"/>
      <c r="AE304" s="502"/>
      <c r="AF304" s="509"/>
      <c r="AG304" s="504"/>
    </row>
    <row r="305" spans="1:33" s="375" customFormat="1" x14ac:dyDescent="0.2">
      <c r="A305" s="361"/>
      <c r="B305" s="431" t="s">
        <v>276</v>
      </c>
      <c r="C305" s="431">
        <v>20023</v>
      </c>
      <c r="E305" s="408"/>
      <c r="F305" s="408"/>
      <c r="G305" s="408"/>
      <c r="H305" s="408"/>
      <c r="I305" s="408"/>
      <c r="J305" s="408"/>
      <c r="K305" s="366"/>
      <c r="L305" s="366">
        <v>10170000</v>
      </c>
      <c r="M305" s="367" t="s">
        <v>266</v>
      </c>
      <c r="N305" s="368">
        <v>30</v>
      </c>
      <c r="O305" s="360">
        <f t="shared" si="26"/>
        <v>13221000</v>
      </c>
      <c r="P305" s="360">
        <v>13270000</v>
      </c>
      <c r="Q305" s="369">
        <f t="shared" si="21"/>
        <v>0.30481809242871188</v>
      </c>
      <c r="R305" s="363">
        <v>25</v>
      </c>
      <c r="S305" s="360">
        <f t="shared" si="24"/>
        <v>16587500</v>
      </c>
      <c r="T305" s="360">
        <v>17970000</v>
      </c>
      <c r="U305" s="370">
        <f t="shared" si="25"/>
        <v>0.35418236623963828</v>
      </c>
      <c r="V305" s="375" t="s">
        <v>613</v>
      </c>
      <c r="W305" s="375" t="str">
        <f t="shared" si="22"/>
        <v>23</v>
      </c>
      <c r="X305" s="375" t="str">
        <f t="shared" si="23"/>
        <v>200</v>
      </c>
      <c r="Y305" s="372">
        <v>4200</v>
      </c>
      <c r="Z305" s="373"/>
      <c r="AA305" s="374"/>
      <c r="AB305" s="418"/>
      <c r="AC305" s="501"/>
      <c r="AD305" s="509"/>
      <c r="AE305" s="502"/>
      <c r="AF305" s="509"/>
      <c r="AG305" s="504"/>
    </row>
    <row r="306" spans="1:33" s="375" customFormat="1" ht="18.75" thickBot="1" x14ac:dyDescent="0.25">
      <c r="A306" s="361"/>
      <c r="B306" s="432" t="s">
        <v>277</v>
      </c>
      <c r="C306" s="432">
        <v>20025</v>
      </c>
      <c r="E306" s="408"/>
      <c r="F306" s="408"/>
      <c r="G306" s="408"/>
      <c r="H306" s="408"/>
      <c r="I306" s="408"/>
      <c r="J306" s="408"/>
      <c r="K306" s="422"/>
      <c r="L306" s="422">
        <v>15070000</v>
      </c>
      <c r="M306" s="423" t="s">
        <v>266</v>
      </c>
      <c r="N306" s="419">
        <v>40</v>
      </c>
      <c r="O306" s="424">
        <f t="shared" si="26"/>
        <v>21098000</v>
      </c>
      <c r="P306" s="424">
        <v>21070000</v>
      </c>
      <c r="Q306" s="425">
        <f t="shared" si="21"/>
        <v>0.39814200398142002</v>
      </c>
      <c r="R306" s="420">
        <v>25</v>
      </c>
      <c r="S306" s="424">
        <f t="shared" si="24"/>
        <v>26337500</v>
      </c>
      <c r="T306" s="424">
        <v>28470000</v>
      </c>
      <c r="U306" s="426">
        <f t="shared" si="25"/>
        <v>0.35121025154247748</v>
      </c>
      <c r="V306" s="375" t="s">
        <v>613</v>
      </c>
      <c r="W306" s="375" t="str">
        <f t="shared" si="22"/>
        <v>25</v>
      </c>
      <c r="X306" s="375" t="str">
        <f t="shared" si="23"/>
        <v>200</v>
      </c>
      <c r="Y306" s="427">
        <v>7500</v>
      </c>
      <c r="Z306" s="428"/>
      <c r="AA306" s="374"/>
      <c r="AB306" s="418"/>
      <c r="AC306" s="501"/>
      <c r="AD306" s="509"/>
      <c r="AE306" s="502"/>
      <c r="AF306" s="509"/>
      <c r="AG306" s="504"/>
    </row>
    <row r="307" spans="1:33" s="375" customFormat="1" ht="18.75" thickBot="1" x14ac:dyDescent="0.25">
      <c r="A307" s="361"/>
      <c r="B307" s="459" t="s">
        <v>278</v>
      </c>
      <c r="C307" s="442">
        <v>20031</v>
      </c>
      <c r="D307" s="377"/>
      <c r="E307" s="378"/>
      <c r="F307" s="378"/>
      <c r="G307" s="378"/>
      <c r="H307" s="378"/>
      <c r="I307" s="378"/>
      <c r="J307" s="378"/>
      <c r="K307" s="444"/>
      <c r="L307" s="444">
        <v>5870000</v>
      </c>
      <c r="M307" s="445" t="s">
        <v>266</v>
      </c>
      <c r="N307" s="446">
        <v>10</v>
      </c>
      <c r="O307" s="447">
        <f t="shared" si="26"/>
        <v>6457000</v>
      </c>
      <c r="P307" s="447">
        <v>6470000</v>
      </c>
      <c r="Q307" s="448">
        <f t="shared" si="21"/>
        <v>0.10221465076660988</v>
      </c>
      <c r="R307" s="442">
        <v>25</v>
      </c>
      <c r="S307" s="447">
        <f t="shared" si="24"/>
        <v>8087500</v>
      </c>
      <c r="T307" s="447">
        <v>8770000</v>
      </c>
      <c r="U307" s="449">
        <f t="shared" si="25"/>
        <v>0.3554868624420402</v>
      </c>
      <c r="V307" s="377" t="s">
        <v>613</v>
      </c>
      <c r="W307" s="377" t="str">
        <f t="shared" si="22"/>
        <v>31</v>
      </c>
      <c r="X307" s="377" t="str">
        <f t="shared" si="23"/>
        <v>200</v>
      </c>
      <c r="Y307" s="450">
        <v>2500</v>
      </c>
      <c r="Z307" s="460"/>
      <c r="AA307" s="374"/>
      <c r="AB307" s="461"/>
      <c r="AC307" s="501"/>
      <c r="AD307" s="509"/>
      <c r="AE307" s="502"/>
      <c r="AF307" s="509"/>
      <c r="AG307" s="504"/>
    </row>
    <row r="308" spans="1:33" ht="90" x14ac:dyDescent="0.2">
      <c r="A308" s="202"/>
      <c r="B308" s="163" t="s">
        <v>703</v>
      </c>
      <c r="C308" s="164">
        <v>20032</v>
      </c>
      <c r="D308" s="243"/>
      <c r="E308" s="272"/>
      <c r="F308" s="272"/>
      <c r="G308" s="272"/>
      <c r="H308" s="273"/>
      <c r="I308" s="272"/>
      <c r="J308" s="272"/>
      <c r="K308" s="228"/>
      <c r="L308" s="228">
        <v>8270000</v>
      </c>
      <c r="M308" s="229" t="s">
        <v>266</v>
      </c>
      <c r="N308" s="168">
        <v>20</v>
      </c>
      <c r="O308" s="264">
        <f t="shared" si="26"/>
        <v>9924000</v>
      </c>
      <c r="P308" s="246">
        <v>9970000</v>
      </c>
      <c r="Q308" s="265">
        <f t="shared" si="21"/>
        <v>0.20556227327690446</v>
      </c>
      <c r="R308" s="164">
        <v>25</v>
      </c>
      <c r="S308" s="247">
        <f t="shared" si="24"/>
        <v>12462500</v>
      </c>
      <c r="T308" s="248">
        <v>12570000</v>
      </c>
      <c r="U308" s="174">
        <f t="shared" si="25"/>
        <v>0.26078234704112335</v>
      </c>
      <c r="V308" s="243"/>
      <c r="W308" s="243" t="str">
        <f t="shared" si="22"/>
        <v>32</v>
      </c>
      <c r="X308" s="243" t="str">
        <f t="shared" si="23"/>
        <v>200</v>
      </c>
      <c r="Y308" s="218">
        <v>3700</v>
      </c>
      <c r="Z308" s="249"/>
      <c r="AA308" s="291"/>
      <c r="AB308" s="266"/>
      <c r="AC308" s="501" t="s">
        <v>775</v>
      </c>
      <c r="AD308" s="509" t="s">
        <v>796</v>
      </c>
      <c r="AE308" s="502">
        <v>0</v>
      </c>
      <c r="AF308" s="509" t="s">
        <v>774</v>
      </c>
    </row>
    <row r="309" spans="1:33" x14ac:dyDescent="0.2">
      <c r="A309" s="202"/>
      <c r="B309" s="175" t="s">
        <v>704</v>
      </c>
      <c r="C309" s="119">
        <v>20033</v>
      </c>
      <c r="D309" s="236"/>
      <c r="E309" s="263"/>
      <c r="F309" s="263"/>
      <c r="G309" s="263"/>
      <c r="H309" s="269"/>
      <c r="I309" s="263"/>
      <c r="J309" s="263"/>
      <c r="K309" s="224"/>
      <c r="L309" s="224">
        <v>10470000</v>
      </c>
      <c r="M309" s="225" t="s">
        <v>266</v>
      </c>
      <c r="N309" s="60">
        <v>30</v>
      </c>
      <c r="O309" s="261">
        <f t="shared" si="26"/>
        <v>13611000</v>
      </c>
      <c r="P309" s="239">
        <v>13670000</v>
      </c>
      <c r="Q309" s="262">
        <f t="shared" si="21"/>
        <v>0.30563514804202485</v>
      </c>
      <c r="R309" s="119">
        <v>25</v>
      </c>
      <c r="S309" s="240">
        <f t="shared" si="24"/>
        <v>17087500</v>
      </c>
      <c r="T309" s="241">
        <v>17170000</v>
      </c>
      <c r="U309" s="137">
        <f t="shared" si="25"/>
        <v>0.25603511338697876</v>
      </c>
      <c r="V309" s="236"/>
      <c r="W309" s="236" t="str">
        <f t="shared" si="22"/>
        <v>33</v>
      </c>
      <c r="X309" s="236" t="str">
        <f t="shared" si="23"/>
        <v>200</v>
      </c>
      <c r="Y309" s="144">
        <v>5700</v>
      </c>
      <c r="Z309" s="242"/>
      <c r="AA309" s="292"/>
      <c r="AB309" s="358"/>
    </row>
    <row r="310" spans="1:33" s="375" customFormat="1" x14ac:dyDescent="0.2">
      <c r="A310" s="361"/>
      <c r="B310" s="404" t="s">
        <v>281</v>
      </c>
      <c r="C310" s="363">
        <v>20035</v>
      </c>
      <c r="D310" s="363"/>
      <c r="E310" s="364"/>
      <c r="F310" s="364"/>
      <c r="G310" s="364"/>
      <c r="H310" s="364"/>
      <c r="I310" s="364"/>
      <c r="J310" s="364"/>
      <c r="K310" s="366"/>
      <c r="L310" s="366">
        <v>15670000</v>
      </c>
      <c r="M310" s="367" t="s">
        <v>266</v>
      </c>
      <c r="N310" s="368">
        <v>40</v>
      </c>
      <c r="O310" s="455">
        <f t="shared" si="26"/>
        <v>21938000</v>
      </c>
      <c r="P310" s="455">
        <v>21970000</v>
      </c>
      <c r="Q310" s="456">
        <f t="shared" si="21"/>
        <v>0.40204211869814932</v>
      </c>
      <c r="R310" s="363">
        <v>25</v>
      </c>
      <c r="S310" s="455">
        <f t="shared" si="24"/>
        <v>27462500</v>
      </c>
      <c r="T310" s="455">
        <v>29670000</v>
      </c>
      <c r="U310" s="370">
        <f t="shared" si="25"/>
        <v>0.35047792444242148</v>
      </c>
      <c r="V310" s="363" t="s">
        <v>613</v>
      </c>
      <c r="W310" s="363" t="str">
        <f t="shared" si="22"/>
        <v>35</v>
      </c>
      <c r="X310" s="363" t="str">
        <f t="shared" si="23"/>
        <v>200</v>
      </c>
      <c r="Y310" s="372">
        <v>9000</v>
      </c>
      <c r="Z310" s="462"/>
      <c r="AA310" s="463"/>
      <c r="AB310" s="458"/>
      <c r="AC310" s="501"/>
      <c r="AD310" s="509"/>
      <c r="AE310" s="502"/>
      <c r="AF310" s="509"/>
      <c r="AG310" s="504"/>
    </row>
    <row r="311" spans="1:33" x14ac:dyDescent="0.2">
      <c r="A311" s="202"/>
      <c r="B311" s="175" t="s">
        <v>282</v>
      </c>
      <c r="C311" s="119">
        <v>20041</v>
      </c>
      <c r="D311" s="236"/>
      <c r="E311" s="263"/>
      <c r="F311" s="263"/>
      <c r="G311" s="263"/>
      <c r="H311" s="269"/>
      <c r="I311" s="263"/>
      <c r="J311" s="263"/>
      <c r="K311" s="224"/>
      <c r="L311" s="224">
        <v>13270000</v>
      </c>
      <c r="M311" s="225" t="s">
        <v>266</v>
      </c>
      <c r="N311" s="60">
        <v>40</v>
      </c>
      <c r="O311" s="261">
        <f t="shared" si="26"/>
        <v>18578000</v>
      </c>
      <c r="P311" s="239">
        <v>18570000</v>
      </c>
      <c r="Q311" s="262">
        <f t="shared" si="21"/>
        <v>0.39939713639788998</v>
      </c>
      <c r="R311" s="119">
        <v>25</v>
      </c>
      <c r="S311" s="240">
        <f t="shared" si="24"/>
        <v>23212500</v>
      </c>
      <c r="T311" s="241">
        <v>24670000</v>
      </c>
      <c r="U311" s="137">
        <f t="shared" si="25"/>
        <v>0.32848680667743674</v>
      </c>
      <c r="V311" s="236"/>
      <c r="W311" s="236" t="str">
        <f t="shared" si="22"/>
        <v>41</v>
      </c>
      <c r="X311" s="236" t="str">
        <f t="shared" si="23"/>
        <v>200</v>
      </c>
      <c r="Y311" s="144">
        <v>9000</v>
      </c>
      <c r="Z311" s="242"/>
      <c r="AA311" s="292"/>
      <c r="AB311" s="358"/>
    </row>
    <row r="312" spans="1:33" ht="18.75" thickBot="1" x14ac:dyDescent="0.25">
      <c r="A312" s="202"/>
      <c r="B312" s="180" t="s">
        <v>283</v>
      </c>
      <c r="C312" s="181">
        <v>20044</v>
      </c>
      <c r="D312" s="274"/>
      <c r="E312" s="196"/>
      <c r="F312" s="196"/>
      <c r="G312" s="196"/>
      <c r="H312" s="196"/>
      <c r="I312" s="196"/>
      <c r="J312" s="196"/>
      <c r="K312" s="230"/>
      <c r="L312" s="230">
        <v>24870000</v>
      </c>
      <c r="M312" s="231" t="s">
        <v>266</v>
      </c>
      <c r="N312" s="184">
        <v>25</v>
      </c>
      <c r="O312" s="267">
        <f t="shared" si="26"/>
        <v>31087500</v>
      </c>
      <c r="P312" s="253">
        <v>30870000</v>
      </c>
      <c r="Q312" s="268">
        <f t="shared" si="21"/>
        <v>0.24125452352231605</v>
      </c>
      <c r="R312" s="181">
        <v>25</v>
      </c>
      <c r="S312" s="254">
        <f t="shared" si="24"/>
        <v>38587500</v>
      </c>
      <c r="T312" s="255">
        <v>41670000</v>
      </c>
      <c r="U312" s="190">
        <f t="shared" si="25"/>
        <v>0.3498542274052478</v>
      </c>
      <c r="V312" s="256"/>
      <c r="W312" s="256" t="str">
        <f t="shared" si="22"/>
        <v>44</v>
      </c>
      <c r="X312" s="256" t="str">
        <f t="shared" si="23"/>
        <v>200</v>
      </c>
      <c r="Y312" s="347">
        <v>12000</v>
      </c>
      <c r="Z312" s="257"/>
      <c r="AA312" s="293"/>
      <c r="AB312" s="359"/>
    </row>
    <row r="313" spans="1:33" s="375" customFormat="1" ht="18.75" thickBot="1" x14ac:dyDescent="0.25">
      <c r="A313" s="361"/>
      <c r="B313" s="464" t="s">
        <v>326</v>
      </c>
      <c r="C313" s="464">
        <v>20511</v>
      </c>
      <c r="D313" s="465"/>
      <c r="E313" s="466"/>
      <c r="F313" s="466"/>
      <c r="G313" s="466"/>
      <c r="H313" s="466"/>
      <c r="I313" s="466"/>
      <c r="J313" s="466"/>
      <c r="K313" s="467"/>
      <c r="L313" s="467">
        <v>3870000</v>
      </c>
      <c r="M313" s="468" t="s">
        <v>266</v>
      </c>
      <c r="N313" s="469">
        <v>10</v>
      </c>
      <c r="O313" s="464">
        <f t="shared" si="26"/>
        <v>4257000</v>
      </c>
      <c r="P313" s="464">
        <v>4270000</v>
      </c>
      <c r="Q313" s="470">
        <f t="shared" si="21"/>
        <v>0.10335917312661498</v>
      </c>
      <c r="R313" s="465">
        <v>25</v>
      </c>
      <c r="S313" s="464">
        <f t="shared" si="24"/>
        <v>5337500</v>
      </c>
      <c r="T313" s="464">
        <v>5370000</v>
      </c>
      <c r="U313" s="471">
        <f t="shared" si="25"/>
        <v>0.2576112412177986</v>
      </c>
      <c r="V313" s="465" t="s">
        <v>613</v>
      </c>
      <c r="W313" s="465" t="str">
        <f t="shared" si="22"/>
        <v>11</v>
      </c>
      <c r="X313" s="465" t="str">
        <f t="shared" si="23"/>
        <v>205</v>
      </c>
      <c r="Y313" s="472">
        <v>1200</v>
      </c>
      <c r="Z313" s="473"/>
      <c r="AA313" s="473"/>
      <c r="AB313" s="474"/>
      <c r="AC313" s="501"/>
      <c r="AD313" s="509"/>
      <c r="AE313" s="502"/>
      <c r="AF313" s="509"/>
      <c r="AG313" s="504"/>
    </row>
    <row r="314" spans="1:33" x14ac:dyDescent="0.2">
      <c r="A314" s="202"/>
      <c r="B314" s="275" t="s">
        <v>702</v>
      </c>
      <c r="C314" s="247">
        <v>20512</v>
      </c>
      <c r="D314" s="243"/>
      <c r="E314" s="272"/>
      <c r="F314" s="272"/>
      <c r="G314" s="272"/>
      <c r="H314" s="273"/>
      <c r="I314" s="272"/>
      <c r="J314" s="272"/>
      <c r="K314" s="228"/>
      <c r="L314" s="228">
        <v>6470000</v>
      </c>
      <c r="M314" s="229" t="s">
        <v>266</v>
      </c>
      <c r="N314" s="168">
        <v>20</v>
      </c>
      <c r="O314" s="264">
        <f t="shared" si="26"/>
        <v>7764000</v>
      </c>
      <c r="P314" s="246">
        <v>7770000</v>
      </c>
      <c r="Q314" s="265">
        <f t="shared" si="21"/>
        <v>0.20092735703245751</v>
      </c>
      <c r="R314" s="164">
        <v>25</v>
      </c>
      <c r="S314" s="247">
        <f t="shared" si="24"/>
        <v>9712500</v>
      </c>
      <c r="T314" s="248">
        <v>9770000</v>
      </c>
      <c r="U314" s="174">
        <f t="shared" si="25"/>
        <v>0.2574002574002574</v>
      </c>
      <c r="V314" s="243"/>
      <c r="W314" s="243" t="str">
        <f t="shared" si="22"/>
        <v>12</v>
      </c>
      <c r="X314" s="243" t="str">
        <f t="shared" si="23"/>
        <v>205</v>
      </c>
      <c r="Y314" s="218">
        <v>2500</v>
      </c>
      <c r="Z314" s="249"/>
      <c r="AA314" s="291"/>
      <c r="AB314" s="266"/>
      <c r="AC314" s="501" t="s">
        <v>775</v>
      </c>
      <c r="AD314" s="509" t="s">
        <v>736</v>
      </c>
      <c r="AE314" s="502">
        <v>0</v>
      </c>
      <c r="AF314" s="509" t="s">
        <v>797</v>
      </c>
    </row>
    <row r="315" spans="1:33" s="375" customFormat="1" x14ac:dyDescent="0.2">
      <c r="A315" s="361"/>
      <c r="B315" s="475" t="s">
        <v>623</v>
      </c>
      <c r="C315" s="455">
        <v>20513</v>
      </c>
      <c r="D315" s="363"/>
      <c r="E315" s="364"/>
      <c r="F315" s="364"/>
      <c r="G315" s="364"/>
      <c r="H315" s="364"/>
      <c r="I315" s="364"/>
      <c r="J315" s="364"/>
      <c r="K315" s="366"/>
      <c r="L315" s="366">
        <v>8970000</v>
      </c>
      <c r="M315" s="367" t="s">
        <v>266</v>
      </c>
      <c r="N315" s="368">
        <v>30</v>
      </c>
      <c r="O315" s="455">
        <f t="shared" si="26"/>
        <v>11661000</v>
      </c>
      <c r="P315" s="455">
        <v>11700000</v>
      </c>
      <c r="Q315" s="456">
        <f t="shared" si="21"/>
        <v>0.30434782608695654</v>
      </c>
      <c r="R315" s="363">
        <v>25</v>
      </c>
      <c r="S315" s="455">
        <f t="shared" si="24"/>
        <v>14625000</v>
      </c>
      <c r="T315" s="455">
        <v>14670000</v>
      </c>
      <c r="U315" s="370">
        <f t="shared" si="25"/>
        <v>0.25384615384615383</v>
      </c>
      <c r="V315" s="363" t="s">
        <v>613</v>
      </c>
      <c r="W315" s="363" t="str">
        <f t="shared" ref="W315:W378" si="27">RIGHT(C315:C315,2)</f>
        <v>13</v>
      </c>
      <c r="X315" s="363" t="str">
        <f t="shared" ref="X315:X378" si="28">LEFT(C315,3)</f>
        <v>205</v>
      </c>
      <c r="Y315" s="372">
        <v>3700</v>
      </c>
      <c r="Z315" s="462"/>
      <c r="AA315" s="463"/>
      <c r="AB315" s="458"/>
      <c r="AC315" s="501"/>
      <c r="AD315" s="509"/>
      <c r="AE315" s="502"/>
      <c r="AF315" s="509"/>
      <c r="AG315" s="504"/>
    </row>
    <row r="316" spans="1:33" s="375" customFormat="1" x14ac:dyDescent="0.2">
      <c r="A316" s="361"/>
      <c r="B316" s="475" t="s">
        <v>329</v>
      </c>
      <c r="C316" s="455">
        <v>20515</v>
      </c>
      <c r="D316" s="363"/>
      <c r="E316" s="364"/>
      <c r="F316" s="364"/>
      <c r="G316" s="364"/>
      <c r="H316" s="364"/>
      <c r="I316" s="364"/>
      <c r="J316" s="364"/>
      <c r="K316" s="366"/>
      <c r="L316" s="366">
        <v>14570000</v>
      </c>
      <c r="M316" s="367" t="s">
        <v>266</v>
      </c>
      <c r="N316" s="368">
        <v>40</v>
      </c>
      <c r="O316" s="455">
        <f t="shared" si="26"/>
        <v>20398000</v>
      </c>
      <c r="P316" s="455">
        <v>20370000</v>
      </c>
      <c r="Q316" s="456">
        <f t="shared" si="21"/>
        <v>0.39807824296499655</v>
      </c>
      <c r="R316" s="363">
        <v>25</v>
      </c>
      <c r="S316" s="455">
        <f t="shared" si="24"/>
        <v>25462500</v>
      </c>
      <c r="T316" s="455">
        <v>25470000</v>
      </c>
      <c r="U316" s="370">
        <f t="shared" si="25"/>
        <v>0.25036818851251841</v>
      </c>
      <c r="V316" s="363" t="s">
        <v>613</v>
      </c>
      <c r="W316" s="363" t="str">
        <f t="shared" si="27"/>
        <v>15</v>
      </c>
      <c r="X316" s="363" t="str">
        <f t="shared" si="28"/>
        <v>205</v>
      </c>
      <c r="Y316" s="372">
        <v>9000</v>
      </c>
      <c r="Z316" s="462"/>
      <c r="AA316" s="463"/>
      <c r="AB316" s="458"/>
      <c r="AC316" s="501"/>
      <c r="AD316" s="509"/>
      <c r="AE316" s="502"/>
      <c r="AF316" s="509"/>
      <c r="AG316" s="504"/>
    </row>
    <row r="317" spans="1:33" s="375" customFormat="1" x14ac:dyDescent="0.2">
      <c r="A317" s="361"/>
      <c r="B317" s="454" t="s">
        <v>330</v>
      </c>
      <c r="C317" s="431">
        <v>20521</v>
      </c>
      <c r="D317" s="363"/>
      <c r="E317" s="364"/>
      <c r="F317" s="364"/>
      <c r="G317" s="364"/>
      <c r="H317" s="364"/>
      <c r="I317" s="364"/>
      <c r="J317" s="364"/>
      <c r="K317" s="366"/>
      <c r="L317" s="366">
        <v>5370000</v>
      </c>
      <c r="M317" s="367" t="s">
        <v>266</v>
      </c>
      <c r="N317" s="368">
        <v>10</v>
      </c>
      <c r="O317" s="455">
        <f t="shared" si="26"/>
        <v>5907000</v>
      </c>
      <c r="P317" s="455">
        <v>5970000</v>
      </c>
      <c r="Q317" s="456">
        <f t="shared" si="21"/>
        <v>0.11173184357541899</v>
      </c>
      <c r="R317" s="363">
        <v>25</v>
      </c>
      <c r="S317" s="455">
        <f t="shared" ref="S317:S380" si="29">P317+(P317*R317/100)</f>
        <v>7462500</v>
      </c>
      <c r="T317" s="455">
        <v>8070000</v>
      </c>
      <c r="U317" s="370">
        <f t="shared" ref="U317:U380" si="30">(T317-P317)/P317</f>
        <v>0.35175879396984927</v>
      </c>
      <c r="V317" s="363" t="s">
        <v>613</v>
      </c>
      <c r="W317" s="363" t="str">
        <f t="shared" si="27"/>
        <v>21</v>
      </c>
      <c r="X317" s="363" t="str">
        <f t="shared" si="28"/>
        <v>205</v>
      </c>
      <c r="Y317" s="372">
        <v>2500</v>
      </c>
      <c r="Z317" s="462"/>
      <c r="AA317" s="463"/>
      <c r="AB317" s="458"/>
      <c r="AC317" s="501"/>
      <c r="AD317" s="509"/>
      <c r="AE317" s="502"/>
      <c r="AF317" s="509"/>
      <c r="AG317" s="504"/>
    </row>
    <row r="318" spans="1:33" s="375" customFormat="1" x14ac:dyDescent="0.2">
      <c r="A318" s="361"/>
      <c r="B318" s="454" t="s">
        <v>331</v>
      </c>
      <c r="C318" s="431">
        <v>20522</v>
      </c>
      <c r="D318" s="363"/>
      <c r="E318" s="364"/>
      <c r="F318" s="364"/>
      <c r="G318" s="364"/>
      <c r="H318" s="364"/>
      <c r="I318" s="364"/>
      <c r="J318" s="364"/>
      <c r="K318" s="366"/>
      <c r="L318" s="366">
        <v>8070000</v>
      </c>
      <c r="M318" s="367" t="s">
        <v>266</v>
      </c>
      <c r="N318" s="368">
        <v>20</v>
      </c>
      <c r="O318" s="455">
        <f t="shared" si="26"/>
        <v>9684000</v>
      </c>
      <c r="P318" s="455">
        <v>9700000</v>
      </c>
      <c r="Q318" s="456">
        <f t="shared" si="21"/>
        <v>0.20198265179677818</v>
      </c>
      <c r="R318" s="363">
        <v>25</v>
      </c>
      <c r="S318" s="455">
        <f t="shared" si="29"/>
        <v>12125000</v>
      </c>
      <c r="T318" s="455">
        <v>13070000</v>
      </c>
      <c r="U318" s="370">
        <f t="shared" si="30"/>
        <v>0.34742268041237112</v>
      </c>
      <c r="V318" s="363" t="s">
        <v>613</v>
      </c>
      <c r="W318" s="363" t="str">
        <f t="shared" si="27"/>
        <v>22</v>
      </c>
      <c r="X318" s="363" t="str">
        <f t="shared" si="28"/>
        <v>205</v>
      </c>
      <c r="Y318" s="372">
        <v>3700</v>
      </c>
      <c r="Z318" s="462"/>
      <c r="AA318" s="463"/>
      <c r="AB318" s="458"/>
      <c r="AC318" s="501"/>
      <c r="AD318" s="509"/>
      <c r="AE318" s="502"/>
      <c r="AF318" s="509"/>
      <c r="AG318" s="504"/>
    </row>
    <row r="319" spans="1:33" s="375" customFormat="1" x14ac:dyDescent="0.2">
      <c r="A319" s="361"/>
      <c r="B319" s="454" t="s">
        <v>332</v>
      </c>
      <c r="C319" s="431">
        <v>20523</v>
      </c>
      <c r="D319" s="363"/>
      <c r="E319" s="364"/>
      <c r="F319" s="364"/>
      <c r="G319" s="364"/>
      <c r="H319" s="364"/>
      <c r="I319" s="364"/>
      <c r="J319" s="364"/>
      <c r="K319" s="366"/>
      <c r="L319" s="366">
        <v>10170000</v>
      </c>
      <c r="M319" s="367" t="s">
        <v>266</v>
      </c>
      <c r="N319" s="368">
        <v>30</v>
      </c>
      <c r="O319" s="455">
        <f t="shared" si="26"/>
        <v>13221000</v>
      </c>
      <c r="P319" s="455">
        <v>13270000</v>
      </c>
      <c r="Q319" s="456">
        <f t="shared" si="21"/>
        <v>0.30481809242871188</v>
      </c>
      <c r="R319" s="363">
        <v>25</v>
      </c>
      <c r="S319" s="455">
        <f t="shared" si="29"/>
        <v>16587500</v>
      </c>
      <c r="T319" s="455">
        <v>17970000</v>
      </c>
      <c r="U319" s="370">
        <f t="shared" si="30"/>
        <v>0.35418236623963828</v>
      </c>
      <c r="V319" s="363" t="s">
        <v>613</v>
      </c>
      <c r="W319" s="363" t="str">
        <f t="shared" si="27"/>
        <v>23</v>
      </c>
      <c r="X319" s="363" t="str">
        <f t="shared" si="28"/>
        <v>205</v>
      </c>
      <c r="Y319" s="372">
        <v>5700</v>
      </c>
      <c r="Z319" s="462"/>
      <c r="AA319" s="463"/>
      <c r="AB319" s="458"/>
      <c r="AC319" s="501"/>
      <c r="AD319" s="509"/>
      <c r="AE319" s="502"/>
      <c r="AF319" s="509"/>
      <c r="AG319" s="504"/>
    </row>
    <row r="320" spans="1:33" s="375" customFormat="1" x14ac:dyDescent="0.2">
      <c r="A320" s="361"/>
      <c r="B320" s="454" t="s">
        <v>333</v>
      </c>
      <c r="C320" s="431">
        <v>20525</v>
      </c>
      <c r="D320" s="363"/>
      <c r="E320" s="364"/>
      <c r="F320" s="364"/>
      <c r="G320" s="364"/>
      <c r="H320" s="364"/>
      <c r="I320" s="364"/>
      <c r="J320" s="364"/>
      <c r="K320" s="366"/>
      <c r="L320" s="366">
        <v>15070000</v>
      </c>
      <c r="M320" s="367" t="s">
        <v>266</v>
      </c>
      <c r="N320" s="368">
        <v>40</v>
      </c>
      <c r="O320" s="455">
        <f t="shared" si="26"/>
        <v>21098000</v>
      </c>
      <c r="P320" s="455">
        <v>21070000</v>
      </c>
      <c r="Q320" s="456">
        <f t="shared" si="21"/>
        <v>0.39814200398142002</v>
      </c>
      <c r="R320" s="363">
        <v>25</v>
      </c>
      <c r="S320" s="455">
        <f t="shared" si="29"/>
        <v>26337500</v>
      </c>
      <c r="T320" s="455">
        <v>28470000</v>
      </c>
      <c r="U320" s="370">
        <f t="shared" si="30"/>
        <v>0.35121025154247748</v>
      </c>
      <c r="V320" s="363" t="s">
        <v>613</v>
      </c>
      <c r="W320" s="363" t="str">
        <f t="shared" si="27"/>
        <v>25</v>
      </c>
      <c r="X320" s="363" t="str">
        <f t="shared" si="28"/>
        <v>205</v>
      </c>
      <c r="Y320" s="372">
        <v>9000</v>
      </c>
      <c r="Z320" s="462"/>
      <c r="AA320" s="463"/>
      <c r="AB320" s="458"/>
      <c r="AC320" s="501"/>
      <c r="AD320" s="509"/>
      <c r="AE320" s="502"/>
      <c r="AF320" s="509"/>
      <c r="AG320" s="504"/>
    </row>
    <row r="321" spans="1:33" s="375" customFormat="1" x14ac:dyDescent="0.2">
      <c r="A321" s="361"/>
      <c r="B321" s="454" t="s">
        <v>334</v>
      </c>
      <c r="C321" s="431">
        <v>20531</v>
      </c>
      <c r="D321" s="363"/>
      <c r="E321" s="364"/>
      <c r="F321" s="364"/>
      <c r="G321" s="364"/>
      <c r="H321" s="364"/>
      <c r="I321" s="364"/>
      <c r="J321" s="364"/>
      <c r="K321" s="366"/>
      <c r="L321" s="366">
        <v>5870000</v>
      </c>
      <c r="M321" s="367" t="s">
        <v>266</v>
      </c>
      <c r="N321" s="368">
        <v>10</v>
      </c>
      <c r="O321" s="455">
        <f t="shared" si="26"/>
        <v>6457000</v>
      </c>
      <c r="P321" s="455">
        <v>6470000</v>
      </c>
      <c r="Q321" s="456">
        <f t="shared" si="21"/>
        <v>0.10221465076660988</v>
      </c>
      <c r="R321" s="363">
        <v>25</v>
      </c>
      <c r="S321" s="455">
        <f t="shared" si="29"/>
        <v>8087500</v>
      </c>
      <c r="T321" s="455">
        <v>8770000</v>
      </c>
      <c r="U321" s="370">
        <f t="shared" si="30"/>
        <v>0.3554868624420402</v>
      </c>
      <c r="V321" s="363" t="s">
        <v>613</v>
      </c>
      <c r="W321" s="363" t="str">
        <f t="shared" si="27"/>
        <v>31</v>
      </c>
      <c r="X321" s="363" t="str">
        <f t="shared" si="28"/>
        <v>205</v>
      </c>
      <c r="Y321" s="372">
        <v>2500</v>
      </c>
      <c r="Z321" s="462"/>
      <c r="AA321" s="463"/>
      <c r="AB321" s="458"/>
      <c r="AC321" s="501"/>
      <c r="AD321" s="509"/>
      <c r="AE321" s="502"/>
      <c r="AF321" s="509"/>
      <c r="AG321" s="504"/>
    </row>
    <row r="322" spans="1:33" s="375" customFormat="1" x14ac:dyDescent="0.2">
      <c r="A322" s="361"/>
      <c r="B322" s="454" t="s">
        <v>335</v>
      </c>
      <c r="C322" s="431">
        <v>20532</v>
      </c>
      <c r="D322" s="363"/>
      <c r="E322" s="364"/>
      <c r="F322" s="364"/>
      <c r="G322" s="364"/>
      <c r="H322" s="364"/>
      <c r="I322" s="364"/>
      <c r="J322" s="364"/>
      <c r="K322" s="366"/>
      <c r="L322" s="366">
        <v>8270000</v>
      </c>
      <c r="M322" s="367" t="s">
        <v>266</v>
      </c>
      <c r="N322" s="368">
        <v>20</v>
      </c>
      <c r="O322" s="455">
        <f t="shared" si="26"/>
        <v>9924000</v>
      </c>
      <c r="P322" s="455">
        <v>9970000</v>
      </c>
      <c r="Q322" s="456">
        <f t="shared" si="21"/>
        <v>0.20556227327690446</v>
      </c>
      <c r="R322" s="363">
        <v>25</v>
      </c>
      <c r="S322" s="455">
        <f t="shared" si="29"/>
        <v>12462500</v>
      </c>
      <c r="T322" s="455">
        <v>12570000</v>
      </c>
      <c r="U322" s="370">
        <f t="shared" si="30"/>
        <v>0.26078234704112335</v>
      </c>
      <c r="V322" s="363" t="s">
        <v>613</v>
      </c>
      <c r="W322" s="363" t="str">
        <f t="shared" si="27"/>
        <v>32</v>
      </c>
      <c r="X322" s="363" t="str">
        <f t="shared" si="28"/>
        <v>205</v>
      </c>
      <c r="Y322" s="372">
        <v>3700</v>
      </c>
      <c r="Z322" s="462"/>
      <c r="AA322" s="463"/>
      <c r="AB322" s="458"/>
      <c r="AC322" s="501"/>
      <c r="AD322" s="509"/>
      <c r="AE322" s="502"/>
      <c r="AF322" s="509"/>
      <c r="AG322" s="504"/>
    </row>
    <row r="323" spans="1:33" x14ac:dyDescent="0.2">
      <c r="A323" s="202"/>
      <c r="B323" s="276" t="s">
        <v>624</v>
      </c>
      <c r="C323" s="240">
        <v>20533</v>
      </c>
      <c r="D323" s="236"/>
      <c r="E323" s="263"/>
      <c r="F323" s="263"/>
      <c r="G323" s="263"/>
      <c r="H323" s="269"/>
      <c r="I323" s="263"/>
      <c r="J323" s="263"/>
      <c r="K323" s="224"/>
      <c r="L323" s="224">
        <v>10470000</v>
      </c>
      <c r="M323" s="225" t="s">
        <v>266</v>
      </c>
      <c r="N323" s="60">
        <v>30</v>
      </c>
      <c r="O323" s="261">
        <f t="shared" si="26"/>
        <v>13611000</v>
      </c>
      <c r="P323" s="239">
        <v>13670000</v>
      </c>
      <c r="Q323" s="262">
        <f t="shared" si="21"/>
        <v>0.30563514804202485</v>
      </c>
      <c r="R323" s="119">
        <v>25</v>
      </c>
      <c r="S323" s="240">
        <f t="shared" si="29"/>
        <v>17087500</v>
      </c>
      <c r="T323" s="241">
        <v>17170000</v>
      </c>
      <c r="U323" s="137">
        <f t="shared" si="30"/>
        <v>0.25603511338697876</v>
      </c>
      <c r="V323" s="236"/>
      <c r="W323" s="236" t="str">
        <f t="shared" si="27"/>
        <v>33</v>
      </c>
      <c r="X323" s="236" t="str">
        <f t="shared" si="28"/>
        <v>205</v>
      </c>
      <c r="Y323" s="144">
        <v>5000</v>
      </c>
      <c r="Z323" s="242"/>
      <c r="AA323" s="292"/>
      <c r="AB323" s="358"/>
    </row>
    <row r="324" spans="1:33" s="375" customFormat="1" x14ac:dyDescent="0.2">
      <c r="A324" s="361"/>
      <c r="B324" s="454" t="s">
        <v>337</v>
      </c>
      <c r="C324" s="431">
        <v>20535</v>
      </c>
      <c r="D324" s="363"/>
      <c r="E324" s="364"/>
      <c r="F324" s="364"/>
      <c r="G324" s="364"/>
      <c r="H324" s="364"/>
      <c r="I324" s="364"/>
      <c r="J324" s="364"/>
      <c r="K324" s="366"/>
      <c r="L324" s="366">
        <v>15670000</v>
      </c>
      <c r="M324" s="367" t="s">
        <v>266</v>
      </c>
      <c r="N324" s="368">
        <v>40</v>
      </c>
      <c r="O324" s="455">
        <f t="shared" si="26"/>
        <v>21938000</v>
      </c>
      <c r="P324" s="455">
        <v>21970000</v>
      </c>
      <c r="Q324" s="456">
        <f t="shared" si="21"/>
        <v>0.40204211869814932</v>
      </c>
      <c r="R324" s="363">
        <v>25</v>
      </c>
      <c r="S324" s="455">
        <f t="shared" si="29"/>
        <v>27462500</v>
      </c>
      <c r="T324" s="455">
        <v>29670000</v>
      </c>
      <c r="U324" s="370">
        <f t="shared" si="30"/>
        <v>0.35047792444242148</v>
      </c>
      <c r="V324" s="363" t="s">
        <v>613</v>
      </c>
      <c r="W324" s="363" t="str">
        <f t="shared" si="27"/>
        <v>35</v>
      </c>
      <c r="X324" s="363" t="str">
        <f t="shared" si="28"/>
        <v>205</v>
      </c>
      <c r="Y324" s="372">
        <v>9000</v>
      </c>
      <c r="Z324" s="462"/>
      <c r="AA324" s="463"/>
      <c r="AB324" s="458"/>
      <c r="AC324" s="501"/>
      <c r="AD324" s="509"/>
      <c r="AE324" s="502"/>
      <c r="AF324" s="509"/>
      <c r="AG324" s="504"/>
    </row>
    <row r="325" spans="1:33" x14ac:dyDescent="0.2">
      <c r="A325" s="202"/>
      <c r="B325" s="276" t="s">
        <v>338</v>
      </c>
      <c r="C325" s="240">
        <v>20541</v>
      </c>
      <c r="D325" s="236"/>
      <c r="E325" s="263"/>
      <c r="F325" s="263"/>
      <c r="G325" s="263"/>
      <c r="H325" s="269"/>
      <c r="I325" s="263"/>
      <c r="J325" s="263"/>
      <c r="K325" s="224"/>
      <c r="L325" s="224">
        <v>13270000</v>
      </c>
      <c r="M325" s="225" t="s">
        <v>266</v>
      </c>
      <c r="N325" s="60">
        <v>40</v>
      </c>
      <c r="O325" s="261">
        <f t="shared" si="26"/>
        <v>18578000</v>
      </c>
      <c r="P325" s="239">
        <v>18570000</v>
      </c>
      <c r="Q325" s="262">
        <f t="shared" si="21"/>
        <v>0.39939713639788998</v>
      </c>
      <c r="R325" s="119">
        <v>25</v>
      </c>
      <c r="S325" s="240">
        <f t="shared" si="29"/>
        <v>23212500</v>
      </c>
      <c r="T325" s="241">
        <v>24670000</v>
      </c>
      <c r="U325" s="137">
        <f t="shared" si="30"/>
        <v>0.32848680667743674</v>
      </c>
      <c r="V325" s="236"/>
      <c r="W325" s="236" t="str">
        <f t="shared" si="27"/>
        <v>41</v>
      </c>
      <c r="X325" s="236" t="str">
        <f t="shared" si="28"/>
        <v>205</v>
      </c>
      <c r="Y325" s="144">
        <v>10000</v>
      </c>
      <c r="Z325" s="242"/>
      <c r="AA325" s="292"/>
      <c r="AB325" s="358"/>
    </row>
    <row r="326" spans="1:33" ht="18.75" thickBot="1" x14ac:dyDescent="0.25">
      <c r="A326" s="202"/>
      <c r="B326" s="277" t="s">
        <v>339</v>
      </c>
      <c r="C326" s="254">
        <v>20544</v>
      </c>
      <c r="D326" s="274"/>
      <c r="E326" s="196"/>
      <c r="F326" s="196"/>
      <c r="G326" s="196"/>
      <c r="H326" s="196"/>
      <c r="I326" s="196"/>
      <c r="J326" s="196"/>
      <c r="K326" s="230"/>
      <c r="L326" s="230">
        <v>24870000</v>
      </c>
      <c r="M326" s="231" t="s">
        <v>266</v>
      </c>
      <c r="N326" s="184">
        <v>25</v>
      </c>
      <c r="O326" s="267">
        <f t="shared" si="26"/>
        <v>31087500</v>
      </c>
      <c r="P326" s="253">
        <v>30870000</v>
      </c>
      <c r="Q326" s="268">
        <f t="shared" si="21"/>
        <v>0.24125452352231605</v>
      </c>
      <c r="R326" s="181">
        <v>25</v>
      </c>
      <c r="S326" s="254">
        <f t="shared" si="29"/>
        <v>38587500</v>
      </c>
      <c r="T326" s="255">
        <v>41670000</v>
      </c>
      <c r="U326" s="190">
        <f t="shared" si="30"/>
        <v>0.3498542274052478</v>
      </c>
      <c r="V326" s="256"/>
      <c r="W326" s="256" t="str">
        <f t="shared" si="27"/>
        <v>44</v>
      </c>
      <c r="X326" s="256" t="str">
        <f t="shared" si="28"/>
        <v>205</v>
      </c>
      <c r="Y326" s="347">
        <v>15000</v>
      </c>
      <c r="Z326" s="257"/>
      <c r="AA326" s="293"/>
      <c r="AB326" s="359"/>
    </row>
    <row r="327" spans="1:33" s="375" customFormat="1" ht="18.75" thickBot="1" x14ac:dyDescent="0.25">
      <c r="A327" s="361"/>
      <c r="B327" s="464" t="s">
        <v>340</v>
      </c>
      <c r="C327" s="464">
        <v>20611</v>
      </c>
      <c r="D327" s="465"/>
      <c r="E327" s="466"/>
      <c r="F327" s="466"/>
      <c r="G327" s="466"/>
      <c r="H327" s="466"/>
      <c r="I327" s="466"/>
      <c r="J327" s="466"/>
      <c r="K327" s="467"/>
      <c r="L327" s="467">
        <v>3870000</v>
      </c>
      <c r="M327" s="468" t="s">
        <v>266</v>
      </c>
      <c r="N327" s="469">
        <v>10</v>
      </c>
      <c r="O327" s="464">
        <f t="shared" si="26"/>
        <v>4257000</v>
      </c>
      <c r="P327" s="464">
        <v>4270000</v>
      </c>
      <c r="Q327" s="470">
        <f t="shared" si="21"/>
        <v>0.10335917312661498</v>
      </c>
      <c r="R327" s="465">
        <v>25</v>
      </c>
      <c r="S327" s="464">
        <f t="shared" si="29"/>
        <v>5337500</v>
      </c>
      <c r="T327" s="464">
        <v>5370000</v>
      </c>
      <c r="U327" s="471">
        <f t="shared" si="30"/>
        <v>0.2576112412177986</v>
      </c>
      <c r="V327" s="465" t="s">
        <v>613</v>
      </c>
      <c r="W327" s="465" t="str">
        <f t="shared" si="27"/>
        <v>11</v>
      </c>
      <c r="X327" s="465" t="str">
        <f t="shared" si="28"/>
        <v>206</v>
      </c>
      <c r="Y327" s="472">
        <v>1200</v>
      </c>
      <c r="Z327" s="473"/>
      <c r="AA327" s="473"/>
      <c r="AB327" s="474"/>
      <c r="AC327" s="501"/>
      <c r="AD327" s="509"/>
      <c r="AE327" s="502"/>
      <c r="AF327" s="509"/>
      <c r="AG327" s="504"/>
    </row>
    <row r="328" spans="1:33" x14ac:dyDescent="0.2">
      <c r="A328" s="202"/>
      <c r="B328" s="275" t="s">
        <v>701</v>
      </c>
      <c r="C328" s="247">
        <v>20612</v>
      </c>
      <c r="D328" s="243"/>
      <c r="E328" s="272"/>
      <c r="F328" s="272"/>
      <c r="G328" s="272"/>
      <c r="H328" s="273"/>
      <c r="I328" s="272"/>
      <c r="J328" s="272"/>
      <c r="K328" s="228"/>
      <c r="L328" s="228">
        <v>6470000</v>
      </c>
      <c r="M328" s="229" t="s">
        <v>266</v>
      </c>
      <c r="N328" s="168">
        <v>20</v>
      </c>
      <c r="O328" s="264">
        <f t="shared" si="26"/>
        <v>7764000</v>
      </c>
      <c r="P328" s="246">
        <v>7770000</v>
      </c>
      <c r="Q328" s="265">
        <f t="shared" si="21"/>
        <v>0.20092735703245751</v>
      </c>
      <c r="R328" s="164">
        <v>25</v>
      </c>
      <c r="S328" s="247">
        <f t="shared" si="29"/>
        <v>9712500</v>
      </c>
      <c r="T328" s="248">
        <v>9770000</v>
      </c>
      <c r="U328" s="174">
        <f t="shared" si="30"/>
        <v>0.2574002574002574</v>
      </c>
      <c r="V328" s="243"/>
      <c r="W328" s="243" t="str">
        <f t="shared" si="27"/>
        <v>12</v>
      </c>
      <c r="X328" s="243" t="str">
        <f t="shared" si="28"/>
        <v>206</v>
      </c>
      <c r="Y328" s="218">
        <v>1200</v>
      </c>
      <c r="Z328" s="249"/>
      <c r="AA328" s="291"/>
      <c r="AB328" s="266"/>
      <c r="AC328" s="501" t="s">
        <v>771</v>
      </c>
      <c r="AD328" s="509" t="s">
        <v>736</v>
      </c>
      <c r="AE328" s="502" t="s">
        <v>766</v>
      </c>
      <c r="AF328" s="509" t="s">
        <v>763</v>
      </c>
    </row>
    <row r="329" spans="1:33" s="375" customFormat="1" x14ac:dyDescent="0.2">
      <c r="A329" s="361"/>
      <c r="B329" s="475" t="s">
        <v>625</v>
      </c>
      <c r="C329" s="455">
        <v>20613</v>
      </c>
      <c r="D329" s="363"/>
      <c r="E329" s="364"/>
      <c r="F329" s="364"/>
      <c r="G329" s="364"/>
      <c r="H329" s="364"/>
      <c r="I329" s="364"/>
      <c r="J329" s="364"/>
      <c r="K329" s="366"/>
      <c r="L329" s="366">
        <v>8970000</v>
      </c>
      <c r="M329" s="367" t="s">
        <v>266</v>
      </c>
      <c r="N329" s="368">
        <v>30</v>
      </c>
      <c r="O329" s="455">
        <f t="shared" si="26"/>
        <v>11661000</v>
      </c>
      <c r="P329" s="455">
        <v>11700000</v>
      </c>
      <c r="Q329" s="456">
        <f t="shared" si="21"/>
        <v>0.30434782608695654</v>
      </c>
      <c r="R329" s="363">
        <v>25</v>
      </c>
      <c r="S329" s="455">
        <f t="shared" si="29"/>
        <v>14625000</v>
      </c>
      <c r="T329" s="455">
        <v>14670000</v>
      </c>
      <c r="U329" s="370">
        <f t="shared" si="30"/>
        <v>0.25384615384615383</v>
      </c>
      <c r="V329" s="363" t="s">
        <v>613</v>
      </c>
      <c r="W329" s="363" t="str">
        <f t="shared" si="27"/>
        <v>13</v>
      </c>
      <c r="X329" s="363" t="str">
        <f t="shared" si="28"/>
        <v>206</v>
      </c>
      <c r="Y329" s="372">
        <v>3700</v>
      </c>
      <c r="Z329" s="462"/>
      <c r="AA329" s="463"/>
      <c r="AB329" s="458"/>
      <c r="AC329" s="501"/>
      <c r="AD329" s="509"/>
      <c r="AE329" s="502"/>
      <c r="AF329" s="509"/>
      <c r="AG329" s="504"/>
    </row>
    <row r="330" spans="1:33" s="375" customFormat="1" x14ac:dyDescent="0.2">
      <c r="A330" s="361"/>
      <c r="B330" s="475" t="s">
        <v>343</v>
      </c>
      <c r="C330" s="455">
        <v>20615</v>
      </c>
      <c r="D330" s="363"/>
      <c r="E330" s="364"/>
      <c r="F330" s="364"/>
      <c r="G330" s="364"/>
      <c r="H330" s="364"/>
      <c r="I330" s="364"/>
      <c r="J330" s="364"/>
      <c r="K330" s="366"/>
      <c r="L330" s="366">
        <v>14570000</v>
      </c>
      <c r="M330" s="367" t="s">
        <v>266</v>
      </c>
      <c r="N330" s="368">
        <v>40</v>
      </c>
      <c r="O330" s="455">
        <f t="shared" si="26"/>
        <v>20398000</v>
      </c>
      <c r="P330" s="455">
        <v>20370000</v>
      </c>
      <c r="Q330" s="456">
        <f t="shared" si="21"/>
        <v>0.39807824296499655</v>
      </c>
      <c r="R330" s="363">
        <v>25</v>
      </c>
      <c r="S330" s="455">
        <f t="shared" si="29"/>
        <v>25462500</v>
      </c>
      <c r="T330" s="455">
        <v>25470000</v>
      </c>
      <c r="U330" s="370">
        <f t="shared" si="30"/>
        <v>0.25036818851251841</v>
      </c>
      <c r="V330" s="363" t="s">
        <v>613</v>
      </c>
      <c r="W330" s="363" t="str">
        <f t="shared" si="27"/>
        <v>15</v>
      </c>
      <c r="X330" s="363" t="str">
        <f t="shared" si="28"/>
        <v>206</v>
      </c>
      <c r="Y330" s="372">
        <v>9000</v>
      </c>
      <c r="Z330" s="462"/>
      <c r="AA330" s="463"/>
      <c r="AB330" s="458"/>
      <c r="AC330" s="501"/>
      <c r="AD330" s="509"/>
      <c r="AE330" s="502"/>
      <c r="AF330" s="509"/>
      <c r="AG330" s="504"/>
    </row>
    <row r="331" spans="1:33" s="375" customFormat="1" x14ac:dyDescent="0.2">
      <c r="A331" s="361"/>
      <c r="B331" s="454" t="s">
        <v>344</v>
      </c>
      <c r="C331" s="431">
        <v>20621</v>
      </c>
      <c r="D331" s="363"/>
      <c r="E331" s="364"/>
      <c r="F331" s="364"/>
      <c r="G331" s="364"/>
      <c r="H331" s="364"/>
      <c r="I331" s="364"/>
      <c r="J331" s="364"/>
      <c r="K331" s="366"/>
      <c r="L331" s="366">
        <v>5370000</v>
      </c>
      <c r="M331" s="367" t="s">
        <v>266</v>
      </c>
      <c r="N331" s="368">
        <v>10</v>
      </c>
      <c r="O331" s="455">
        <f t="shared" si="26"/>
        <v>5907000</v>
      </c>
      <c r="P331" s="455">
        <v>5970000</v>
      </c>
      <c r="Q331" s="456">
        <f t="shared" si="21"/>
        <v>0.11173184357541899</v>
      </c>
      <c r="R331" s="363">
        <v>25</v>
      </c>
      <c r="S331" s="455">
        <f t="shared" si="29"/>
        <v>7462500</v>
      </c>
      <c r="T331" s="455">
        <v>8070000</v>
      </c>
      <c r="U331" s="370">
        <f t="shared" si="30"/>
        <v>0.35175879396984927</v>
      </c>
      <c r="V331" s="363" t="s">
        <v>613</v>
      </c>
      <c r="W331" s="363" t="str">
        <f t="shared" si="27"/>
        <v>21</v>
      </c>
      <c r="X331" s="363" t="str">
        <f t="shared" si="28"/>
        <v>206</v>
      </c>
      <c r="Y331" s="372">
        <v>2500</v>
      </c>
      <c r="Z331" s="462"/>
      <c r="AA331" s="463"/>
      <c r="AB331" s="458"/>
      <c r="AC331" s="501"/>
      <c r="AD331" s="509"/>
      <c r="AE331" s="502"/>
      <c r="AF331" s="509"/>
      <c r="AG331" s="504"/>
    </row>
    <row r="332" spans="1:33" s="375" customFormat="1" x14ac:dyDescent="0.2">
      <c r="A332" s="361"/>
      <c r="B332" s="454" t="s">
        <v>345</v>
      </c>
      <c r="C332" s="431">
        <v>20622</v>
      </c>
      <c r="D332" s="363"/>
      <c r="E332" s="364"/>
      <c r="F332" s="364"/>
      <c r="G332" s="364"/>
      <c r="H332" s="364"/>
      <c r="I332" s="364"/>
      <c r="J332" s="364"/>
      <c r="K332" s="366"/>
      <c r="L332" s="366">
        <v>8070000</v>
      </c>
      <c r="M332" s="367" t="s">
        <v>266</v>
      </c>
      <c r="N332" s="368">
        <v>20</v>
      </c>
      <c r="O332" s="455">
        <f t="shared" si="26"/>
        <v>9684000</v>
      </c>
      <c r="P332" s="455">
        <v>9700000</v>
      </c>
      <c r="Q332" s="456">
        <f t="shared" si="21"/>
        <v>0.20198265179677818</v>
      </c>
      <c r="R332" s="363">
        <v>25</v>
      </c>
      <c r="S332" s="455">
        <f t="shared" si="29"/>
        <v>12125000</v>
      </c>
      <c r="T332" s="455">
        <v>13070000</v>
      </c>
      <c r="U332" s="370">
        <f t="shared" si="30"/>
        <v>0.34742268041237112</v>
      </c>
      <c r="V332" s="363" t="s">
        <v>613</v>
      </c>
      <c r="W332" s="363" t="str">
        <f t="shared" si="27"/>
        <v>22</v>
      </c>
      <c r="X332" s="363" t="str">
        <f t="shared" si="28"/>
        <v>206</v>
      </c>
      <c r="Y332" s="372">
        <v>3700</v>
      </c>
      <c r="Z332" s="462"/>
      <c r="AA332" s="463"/>
      <c r="AB332" s="458"/>
      <c r="AC332" s="501"/>
      <c r="AD332" s="509"/>
      <c r="AE332" s="502"/>
      <c r="AF332" s="509"/>
      <c r="AG332" s="504"/>
    </row>
    <row r="333" spans="1:33" s="375" customFormat="1" x14ac:dyDescent="0.2">
      <c r="A333" s="361"/>
      <c r="B333" s="454" t="s">
        <v>346</v>
      </c>
      <c r="C333" s="431">
        <v>20623</v>
      </c>
      <c r="D333" s="363"/>
      <c r="E333" s="364"/>
      <c r="F333" s="364"/>
      <c r="G333" s="364"/>
      <c r="H333" s="364"/>
      <c r="I333" s="364"/>
      <c r="J333" s="364"/>
      <c r="K333" s="366"/>
      <c r="L333" s="366">
        <v>10170000</v>
      </c>
      <c r="M333" s="367" t="s">
        <v>266</v>
      </c>
      <c r="N333" s="368">
        <v>30</v>
      </c>
      <c r="O333" s="455">
        <f t="shared" si="26"/>
        <v>13221000</v>
      </c>
      <c r="P333" s="455">
        <v>13270000</v>
      </c>
      <c r="Q333" s="456">
        <f t="shared" si="21"/>
        <v>0.30481809242871188</v>
      </c>
      <c r="R333" s="363">
        <v>25</v>
      </c>
      <c r="S333" s="455">
        <f t="shared" si="29"/>
        <v>16587500</v>
      </c>
      <c r="T333" s="455">
        <v>17970000</v>
      </c>
      <c r="U333" s="370">
        <f t="shared" si="30"/>
        <v>0.35418236623963828</v>
      </c>
      <c r="V333" s="363" t="s">
        <v>613</v>
      </c>
      <c r="W333" s="363" t="str">
        <f t="shared" si="27"/>
        <v>23</v>
      </c>
      <c r="X333" s="363" t="str">
        <f t="shared" si="28"/>
        <v>206</v>
      </c>
      <c r="Y333" s="372">
        <v>5700</v>
      </c>
      <c r="Z333" s="462"/>
      <c r="AA333" s="463"/>
      <c r="AB333" s="458"/>
      <c r="AC333" s="501"/>
      <c r="AD333" s="509"/>
      <c r="AE333" s="502"/>
      <c r="AF333" s="509"/>
      <c r="AG333" s="504"/>
    </row>
    <row r="334" spans="1:33" s="375" customFormat="1" x14ac:dyDescent="0.2">
      <c r="A334" s="361"/>
      <c r="B334" s="454" t="s">
        <v>347</v>
      </c>
      <c r="C334" s="431">
        <v>20625</v>
      </c>
      <c r="D334" s="363"/>
      <c r="E334" s="364"/>
      <c r="F334" s="364"/>
      <c r="G334" s="364"/>
      <c r="H334" s="364"/>
      <c r="I334" s="364"/>
      <c r="J334" s="364"/>
      <c r="K334" s="366"/>
      <c r="L334" s="366">
        <v>15070000</v>
      </c>
      <c r="M334" s="367" t="s">
        <v>266</v>
      </c>
      <c r="N334" s="368">
        <v>40</v>
      </c>
      <c r="O334" s="455">
        <f t="shared" si="26"/>
        <v>21098000</v>
      </c>
      <c r="P334" s="455">
        <v>21070000</v>
      </c>
      <c r="Q334" s="456">
        <f t="shared" si="21"/>
        <v>0.39814200398142002</v>
      </c>
      <c r="R334" s="363">
        <v>25</v>
      </c>
      <c r="S334" s="455">
        <f t="shared" si="29"/>
        <v>26337500</v>
      </c>
      <c r="T334" s="455">
        <v>28470000</v>
      </c>
      <c r="U334" s="370">
        <f t="shared" si="30"/>
        <v>0.35121025154247748</v>
      </c>
      <c r="V334" s="363" t="s">
        <v>613</v>
      </c>
      <c r="W334" s="363" t="str">
        <f t="shared" si="27"/>
        <v>25</v>
      </c>
      <c r="X334" s="363" t="str">
        <f t="shared" si="28"/>
        <v>206</v>
      </c>
      <c r="Y334" s="372">
        <v>9000</v>
      </c>
      <c r="Z334" s="462"/>
      <c r="AA334" s="463"/>
      <c r="AB334" s="458"/>
      <c r="AC334" s="501"/>
      <c r="AD334" s="509"/>
      <c r="AE334" s="502"/>
      <c r="AF334" s="509"/>
      <c r="AG334" s="504"/>
    </row>
    <row r="335" spans="1:33" s="375" customFormat="1" x14ac:dyDescent="0.2">
      <c r="A335" s="361"/>
      <c r="B335" s="454" t="s">
        <v>348</v>
      </c>
      <c r="C335" s="431">
        <v>20631</v>
      </c>
      <c r="D335" s="363"/>
      <c r="E335" s="364"/>
      <c r="F335" s="364"/>
      <c r="G335" s="364"/>
      <c r="H335" s="364"/>
      <c r="I335" s="364"/>
      <c r="J335" s="364"/>
      <c r="K335" s="366"/>
      <c r="L335" s="366">
        <v>5870000</v>
      </c>
      <c r="M335" s="367" t="s">
        <v>266</v>
      </c>
      <c r="N335" s="368">
        <v>10</v>
      </c>
      <c r="O335" s="455">
        <f t="shared" si="26"/>
        <v>6457000</v>
      </c>
      <c r="P335" s="455">
        <v>6470000</v>
      </c>
      <c r="Q335" s="456">
        <f t="shared" si="21"/>
        <v>0.10221465076660988</v>
      </c>
      <c r="R335" s="363">
        <v>25</v>
      </c>
      <c r="S335" s="455">
        <f t="shared" si="29"/>
        <v>8087500</v>
      </c>
      <c r="T335" s="455">
        <v>8770000</v>
      </c>
      <c r="U335" s="370">
        <f t="shared" si="30"/>
        <v>0.3554868624420402</v>
      </c>
      <c r="V335" s="363" t="s">
        <v>613</v>
      </c>
      <c r="W335" s="363" t="str">
        <f t="shared" si="27"/>
        <v>31</v>
      </c>
      <c r="X335" s="363" t="str">
        <f t="shared" si="28"/>
        <v>206</v>
      </c>
      <c r="Y335" s="372">
        <v>2500</v>
      </c>
      <c r="Z335" s="462"/>
      <c r="AA335" s="463"/>
      <c r="AB335" s="458"/>
      <c r="AC335" s="501"/>
      <c r="AD335" s="509"/>
      <c r="AE335" s="502"/>
      <c r="AF335" s="509"/>
      <c r="AG335" s="504"/>
    </row>
    <row r="336" spans="1:33" s="375" customFormat="1" x14ac:dyDescent="0.2">
      <c r="A336" s="361"/>
      <c r="B336" s="454" t="s">
        <v>349</v>
      </c>
      <c r="C336" s="431">
        <v>20632</v>
      </c>
      <c r="D336" s="363"/>
      <c r="E336" s="364"/>
      <c r="F336" s="364"/>
      <c r="G336" s="364"/>
      <c r="H336" s="364"/>
      <c r="I336" s="364"/>
      <c r="J336" s="364"/>
      <c r="K336" s="366"/>
      <c r="L336" s="366">
        <v>8270000</v>
      </c>
      <c r="M336" s="367" t="s">
        <v>266</v>
      </c>
      <c r="N336" s="368">
        <v>20</v>
      </c>
      <c r="O336" s="455">
        <f t="shared" si="26"/>
        <v>9924000</v>
      </c>
      <c r="P336" s="455">
        <v>9970000</v>
      </c>
      <c r="Q336" s="456">
        <f t="shared" si="21"/>
        <v>0.20556227327690446</v>
      </c>
      <c r="R336" s="363">
        <v>25</v>
      </c>
      <c r="S336" s="455">
        <f t="shared" si="29"/>
        <v>12462500</v>
      </c>
      <c r="T336" s="455">
        <v>12570000</v>
      </c>
      <c r="U336" s="370">
        <f t="shared" si="30"/>
        <v>0.26078234704112335</v>
      </c>
      <c r="V336" s="363" t="s">
        <v>613</v>
      </c>
      <c r="W336" s="363" t="str">
        <f t="shared" si="27"/>
        <v>32</v>
      </c>
      <c r="X336" s="363" t="str">
        <f t="shared" si="28"/>
        <v>206</v>
      </c>
      <c r="Y336" s="372">
        <v>3700</v>
      </c>
      <c r="Z336" s="462"/>
      <c r="AA336" s="463"/>
      <c r="AB336" s="458"/>
      <c r="AC336" s="501"/>
      <c r="AD336" s="509"/>
      <c r="AE336" s="502"/>
      <c r="AF336" s="509"/>
      <c r="AG336" s="504"/>
    </row>
    <row r="337" spans="1:33" x14ac:dyDescent="0.2">
      <c r="A337" s="202"/>
      <c r="B337" s="276" t="s">
        <v>626</v>
      </c>
      <c r="C337" s="240">
        <v>20633</v>
      </c>
      <c r="D337" s="236"/>
      <c r="E337" s="263"/>
      <c r="F337" s="263"/>
      <c r="G337" s="263"/>
      <c r="H337" s="269"/>
      <c r="I337" s="263"/>
      <c r="J337" s="263"/>
      <c r="K337" s="224"/>
      <c r="L337" s="224">
        <v>10470000</v>
      </c>
      <c r="M337" s="225" t="s">
        <v>266</v>
      </c>
      <c r="N337" s="60">
        <v>30</v>
      </c>
      <c r="O337" s="261">
        <f t="shared" si="26"/>
        <v>13611000</v>
      </c>
      <c r="P337" s="239">
        <v>13670000</v>
      </c>
      <c r="Q337" s="262">
        <f t="shared" si="21"/>
        <v>0.30563514804202485</v>
      </c>
      <c r="R337" s="119">
        <v>25</v>
      </c>
      <c r="S337" s="240">
        <f t="shared" si="29"/>
        <v>17087500</v>
      </c>
      <c r="T337" s="241">
        <v>17170000</v>
      </c>
      <c r="U337" s="137">
        <f t="shared" si="30"/>
        <v>0.25603511338697876</v>
      </c>
      <c r="V337" s="236"/>
      <c r="W337" s="236" t="str">
        <f t="shared" si="27"/>
        <v>33</v>
      </c>
      <c r="X337" s="236" t="str">
        <f t="shared" si="28"/>
        <v>206</v>
      </c>
      <c r="Y337" s="144">
        <v>3500</v>
      </c>
      <c r="Z337" s="242"/>
      <c r="AA337" s="292"/>
      <c r="AB337" s="358"/>
    </row>
    <row r="338" spans="1:33" s="375" customFormat="1" x14ac:dyDescent="0.2">
      <c r="A338" s="361"/>
      <c r="B338" s="454" t="s">
        <v>351</v>
      </c>
      <c r="C338" s="431">
        <v>20635</v>
      </c>
      <c r="D338" s="363"/>
      <c r="E338" s="364"/>
      <c r="F338" s="364"/>
      <c r="G338" s="364"/>
      <c r="H338" s="364"/>
      <c r="I338" s="364"/>
      <c r="J338" s="364"/>
      <c r="K338" s="366"/>
      <c r="L338" s="366">
        <v>15670000</v>
      </c>
      <c r="M338" s="367" t="s">
        <v>266</v>
      </c>
      <c r="N338" s="368">
        <v>40</v>
      </c>
      <c r="O338" s="455">
        <f t="shared" si="26"/>
        <v>21938000</v>
      </c>
      <c r="P338" s="455">
        <v>21970000</v>
      </c>
      <c r="Q338" s="456">
        <f t="shared" si="21"/>
        <v>0.40204211869814932</v>
      </c>
      <c r="R338" s="363">
        <v>25</v>
      </c>
      <c r="S338" s="455">
        <f t="shared" si="29"/>
        <v>27462500</v>
      </c>
      <c r="T338" s="455">
        <v>29670000</v>
      </c>
      <c r="U338" s="370">
        <f t="shared" si="30"/>
        <v>0.35047792444242148</v>
      </c>
      <c r="V338" s="363" t="s">
        <v>613</v>
      </c>
      <c r="W338" s="363" t="str">
        <f t="shared" si="27"/>
        <v>35</v>
      </c>
      <c r="X338" s="363" t="str">
        <f t="shared" si="28"/>
        <v>206</v>
      </c>
      <c r="Y338" s="372">
        <v>9000</v>
      </c>
      <c r="Z338" s="462"/>
      <c r="AA338" s="463"/>
      <c r="AB338" s="458"/>
      <c r="AC338" s="501"/>
      <c r="AD338" s="509"/>
      <c r="AE338" s="502"/>
      <c r="AF338" s="509"/>
      <c r="AG338" s="504"/>
    </row>
    <row r="339" spans="1:33" x14ac:dyDescent="0.2">
      <c r="A339" s="202"/>
      <c r="B339" s="276" t="s">
        <v>627</v>
      </c>
      <c r="C339" s="240">
        <v>20641</v>
      </c>
      <c r="D339" s="236"/>
      <c r="E339" s="263"/>
      <c r="F339" s="263"/>
      <c r="G339" s="263"/>
      <c r="H339" s="269"/>
      <c r="I339" s="263"/>
      <c r="J339" s="263"/>
      <c r="K339" s="224"/>
      <c r="L339" s="224">
        <v>13270000</v>
      </c>
      <c r="M339" s="225" t="s">
        <v>266</v>
      </c>
      <c r="N339" s="60">
        <v>40</v>
      </c>
      <c r="O339" s="261">
        <f t="shared" si="26"/>
        <v>18578000</v>
      </c>
      <c r="P339" s="239">
        <v>18570000</v>
      </c>
      <c r="Q339" s="262">
        <f t="shared" si="21"/>
        <v>0.39939713639788998</v>
      </c>
      <c r="R339" s="119">
        <v>25</v>
      </c>
      <c r="S339" s="240">
        <f t="shared" si="29"/>
        <v>23212500</v>
      </c>
      <c r="T339" s="241">
        <v>24670000</v>
      </c>
      <c r="U339" s="137">
        <f t="shared" si="30"/>
        <v>0.32848680667743674</v>
      </c>
      <c r="V339" s="236"/>
      <c r="W339" s="236" t="str">
        <f t="shared" si="27"/>
        <v>41</v>
      </c>
      <c r="X339" s="236" t="str">
        <f t="shared" si="28"/>
        <v>206</v>
      </c>
      <c r="Y339" s="144">
        <v>6000</v>
      </c>
      <c r="Z339" s="242"/>
      <c r="AA339" s="292"/>
      <c r="AB339" s="358"/>
    </row>
    <row r="340" spans="1:33" ht="18.75" thickBot="1" x14ac:dyDescent="0.25">
      <c r="A340" s="202"/>
      <c r="B340" s="277" t="s">
        <v>628</v>
      </c>
      <c r="C340" s="254">
        <v>20644</v>
      </c>
      <c r="D340" s="274"/>
      <c r="E340" s="196"/>
      <c r="F340" s="196"/>
      <c r="G340" s="196"/>
      <c r="H340" s="196"/>
      <c r="I340" s="196"/>
      <c r="J340" s="196"/>
      <c r="K340" s="230"/>
      <c r="L340" s="230">
        <v>24870000</v>
      </c>
      <c r="M340" s="231" t="s">
        <v>266</v>
      </c>
      <c r="N340" s="184">
        <v>25</v>
      </c>
      <c r="O340" s="267">
        <f t="shared" si="26"/>
        <v>31087500</v>
      </c>
      <c r="P340" s="253">
        <v>30870000</v>
      </c>
      <c r="Q340" s="268">
        <f t="shared" si="21"/>
        <v>0.24125452352231605</v>
      </c>
      <c r="R340" s="181">
        <v>25</v>
      </c>
      <c r="S340" s="254">
        <f t="shared" si="29"/>
        <v>38587500</v>
      </c>
      <c r="T340" s="255">
        <v>41670000</v>
      </c>
      <c r="U340" s="190">
        <f t="shared" si="30"/>
        <v>0.3498542274052478</v>
      </c>
      <c r="V340" s="256"/>
      <c r="W340" s="256" t="str">
        <f t="shared" si="27"/>
        <v>44</v>
      </c>
      <c r="X340" s="256" t="str">
        <f t="shared" si="28"/>
        <v>206</v>
      </c>
      <c r="Y340" s="347">
        <v>10000</v>
      </c>
      <c r="Z340" s="257"/>
      <c r="AA340" s="293"/>
      <c r="AB340" s="359"/>
    </row>
    <row r="341" spans="1:33" s="375" customFormat="1" x14ac:dyDescent="0.2">
      <c r="A341" s="361"/>
      <c r="B341" s="476" t="s">
        <v>354</v>
      </c>
      <c r="C341" s="477">
        <v>20712</v>
      </c>
      <c r="D341" s="406"/>
      <c r="E341" s="407"/>
      <c r="F341" s="407"/>
      <c r="G341" s="407"/>
      <c r="H341" s="407"/>
      <c r="I341" s="407"/>
      <c r="J341" s="407"/>
      <c r="K341" s="409"/>
      <c r="L341" s="409">
        <v>6470000</v>
      </c>
      <c r="M341" s="410" t="s">
        <v>266</v>
      </c>
      <c r="N341" s="405">
        <v>20</v>
      </c>
      <c r="O341" s="476">
        <f t="shared" si="26"/>
        <v>7764000</v>
      </c>
      <c r="P341" s="476">
        <v>7770000</v>
      </c>
      <c r="Q341" s="478">
        <f t="shared" si="21"/>
        <v>0.20092735703245751</v>
      </c>
      <c r="R341" s="406">
        <v>25</v>
      </c>
      <c r="S341" s="476">
        <f t="shared" si="29"/>
        <v>9712500</v>
      </c>
      <c r="T341" s="476">
        <v>9770000</v>
      </c>
      <c r="U341" s="413">
        <f t="shared" si="30"/>
        <v>0.2574002574002574</v>
      </c>
      <c r="V341" s="406" t="s">
        <v>613</v>
      </c>
      <c r="W341" s="406" t="str">
        <f t="shared" si="27"/>
        <v>12</v>
      </c>
      <c r="X341" s="406" t="str">
        <f t="shared" si="28"/>
        <v>207</v>
      </c>
      <c r="Y341" s="414">
        <v>2100</v>
      </c>
      <c r="Z341" s="479"/>
      <c r="AA341" s="479"/>
      <c r="AB341" s="480"/>
      <c r="AC341" s="501"/>
      <c r="AD341" s="509"/>
      <c r="AE341" s="502"/>
      <c r="AF341" s="509"/>
      <c r="AG341" s="504"/>
    </row>
    <row r="342" spans="1:33" s="375" customFormat="1" x14ac:dyDescent="0.2">
      <c r="A342" s="361"/>
      <c r="B342" s="455" t="s">
        <v>355</v>
      </c>
      <c r="C342" s="481">
        <v>20713</v>
      </c>
      <c r="D342" s="363"/>
      <c r="E342" s="364"/>
      <c r="F342" s="364"/>
      <c r="G342" s="364"/>
      <c r="H342" s="364"/>
      <c r="I342" s="364"/>
      <c r="J342" s="364"/>
      <c r="K342" s="366"/>
      <c r="L342" s="366">
        <v>8970000</v>
      </c>
      <c r="M342" s="367" t="s">
        <v>266</v>
      </c>
      <c r="N342" s="368">
        <v>30</v>
      </c>
      <c r="O342" s="455">
        <f t="shared" si="26"/>
        <v>11661000</v>
      </c>
      <c r="P342" s="455">
        <v>11700000</v>
      </c>
      <c r="Q342" s="456">
        <f t="shared" si="21"/>
        <v>0.30434782608695654</v>
      </c>
      <c r="R342" s="363">
        <v>25</v>
      </c>
      <c r="S342" s="455">
        <f t="shared" si="29"/>
        <v>14625000</v>
      </c>
      <c r="T342" s="455">
        <v>14670000</v>
      </c>
      <c r="U342" s="370">
        <f t="shared" si="30"/>
        <v>0.25384615384615383</v>
      </c>
      <c r="V342" s="363" t="s">
        <v>613</v>
      </c>
      <c r="W342" s="363" t="str">
        <f t="shared" si="27"/>
        <v>13</v>
      </c>
      <c r="X342" s="363" t="str">
        <f t="shared" si="28"/>
        <v>207</v>
      </c>
      <c r="Y342" s="372">
        <v>3800</v>
      </c>
      <c r="Z342" s="462"/>
      <c r="AA342" s="462"/>
      <c r="AB342" s="482"/>
      <c r="AC342" s="501"/>
      <c r="AD342" s="509"/>
      <c r="AE342" s="502"/>
      <c r="AF342" s="509"/>
      <c r="AG342" s="504"/>
    </row>
    <row r="343" spans="1:33" s="375" customFormat="1" ht="18.75" thickBot="1" x14ac:dyDescent="0.25">
      <c r="A343" s="361"/>
      <c r="B343" s="483" t="s">
        <v>356</v>
      </c>
      <c r="C343" s="484">
        <v>20715</v>
      </c>
      <c r="D343" s="420"/>
      <c r="E343" s="421"/>
      <c r="F343" s="421"/>
      <c r="G343" s="421"/>
      <c r="H343" s="421"/>
      <c r="I343" s="421"/>
      <c r="J343" s="421"/>
      <c r="K343" s="422"/>
      <c r="L343" s="422">
        <v>14570000</v>
      </c>
      <c r="M343" s="423" t="s">
        <v>266</v>
      </c>
      <c r="N343" s="419">
        <v>40</v>
      </c>
      <c r="O343" s="483">
        <f t="shared" si="26"/>
        <v>20398000</v>
      </c>
      <c r="P343" s="483">
        <v>20370000</v>
      </c>
      <c r="Q343" s="485">
        <f t="shared" si="21"/>
        <v>0.39807824296499655</v>
      </c>
      <c r="R343" s="420">
        <v>25</v>
      </c>
      <c r="S343" s="483">
        <f t="shared" si="29"/>
        <v>25462500</v>
      </c>
      <c r="T343" s="483">
        <v>25470000</v>
      </c>
      <c r="U343" s="426">
        <f t="shared" si="30"/>
        <v>0.25036818851251841</v>
      </c>
      <c r="V343" s="420" t="s">
        <v>613</v>
      </c>
      <c r="W343" s="420" t="str">
        <f t="shared" si="27"/>
        <v>15</v>
      </c>
      <c r="X343" s="420" t="str">
        <f t="shared" si="28"/>
        <v>207</v>
      </c>
      <c r="Y343" s="427">
        <v>5700</v>
      </c>
      <c r="Z343" s="486"/>
      <c r="AA343" s="486"/>
      <c r="AB343" s="487"/>
      <c r="AC343" s="501"/>
      <c r="AD343" s="509"/>
      <c r="AE343" s="502"/>
      <c r="AF343" s="509"/>
      <c r="AG343" s="504"/>
    </row>
    <row r="344" spans="1:33" x14ac:dyDescent="0.2">
      <c r="A344" s="202"/>
      <c r="B344" s="275" t="s">
        <v>680</v>
      </c>
      <c r="C344" s="278">
        <v>20722</v>
      </c>
      <c r="D344" s="243"/>
      <c r="E344" s="272"/>
      <c r="F344" s="272"/>
      <c r="G344" s="272"/>
      <c r="H344" s="273"/>
      <c r="I344" s="272"/>
      <c r="J344" s="272"/>
      <c r="K344" s="228"/>
      <c r="L344" s="228">
        <v>8070000</v>
      </c>
      <c r="M344" s="229" t="s">
        <v>266</v>
      </c>
      <c r="N344" s="168">
        <v>20</v>
      </c>
      <c r="O344" s="264">
        <f t="shared" si="26"/>
        <v>9684000</v>
      </c>
      <c r="P344" s="246">
        <v>9700000</v>
      </c>
      <c r="Q344" s="265">
        <f t="shared" si="21"/>
        <v>0.20198265179677818</v>
      </c>
      <c r="R344" s="164">
        <v>25</v>
      </c>
      <c r="S344" s="247">
        <f t="shared" si="29"/>
        <v>12125000</v>
      </c>
      <c r="T344" s="248">
        <v>13070000</v>
      </c>
      <c r="U344" s="174">
        <f t="shared" si="30"/>
        <v>0.34742268041237112</v>
      </c>
      <c r="V344" s="243"/>
      <c r="W344" s="243" t="str">
        <f t="shared" si="27"/>
        <v>22</v>
      </c>
      <c r="X344" s="243" t="str">
        <f t="shared" si="28"/>
        <v>207</v>
      </c>
      <c r="Y344" s="218">
        <v>3800</v>
      </c>
      <c r="Z344" s="249"/>
      <c r="AA344" s="291"/>
      <c r="AB344" s="266"/>
      <c r="AC344" s="501" t="s">
        <v>775</v>
      </c>
      <c r="AD344" s="509" t="s">
        <v>798</v>
      </c>
      <c r="AE344" s="502">
        <v>0</v>
      </c>
      <c r="AF344" s="509" t="s">
        <v>774</v>
      </c>
    </row>
    <row r="345" spans="1:33" s="375" customFormat="1" x14ac:dyDescent="0.2">
      <c r="A345" s="361"/>
      <c r="B345" s="454" t="s">
        <v>358</v>
      </c>
      <c r="C345" s="488">
        <v>20723</v>
      </c>
      <c r="D345" s="363"/>
      <c r="E345" s="364"/>
      <c r="F345" s="364"/>
      <c r="G345" s="364"/>
      <c r="H345" s="364"/>
      <c r="I345" s="364"/>
      <c r="J345" s="364"/>
      <c r="K345" s="366"/>
      <c r="L345" s="366">
        <v>10170000</v>
      </c>
      <c r="M345" s="367" t="s">
        <v>266</v>
      </c>
      <c r="N345" s="368">
        <v>30</v>
      </c>
      <c r="O345" s="455">
        <f t="shared" si="26"/>
        <v>13221000</v>
      </c>
      <c r="P345" s="455">
        <v>13270000</v>
      </c>
      <c r="Q345" s="456">
        <f t="shared" si="21"/>
        <v>0.30481809242871188</v>
      </c>
      <c r="R345" s="363">
        <v>25</v>
      </c>
      <c r="S345" s="455">
        <f t="shared" si="29"/>
        <v>16587500</v>
      </c>
      <c r="T345" s="455">
        <v>17970000</v>
      </c>
      <c r="U345" s="370">
        <f t="shared" si="30"/>
        <v>0.35418236623963828</v>
      </c>
      <c r="V345" s="363" t="s">
        <v>613</v>
      </c>
      <c r="W345" s="363" t="str">
        <f t="shared" si="27"/>
        <v>23</v>
      </c>
      <c r="X345" s="363" t="str">
        <f t="shared" si="28"/>
        <v>207</v>
      </c>
      <c r="Y345" s="372">
        <v>3700</v>
      </c>
      <c r="Z345" s="462"/>
      <c r="AA345" s="463"/>
      <c r="AB345" s="458"/>
      <c r="AC345" s="501"/>
      <c r="AD345" s="509"/>
      <c r="AE345" s="502"/>
      <c r="AF345" s="509"/>
      <c r="AG345" s="504"/>
    </row>
    <row r="346" spans="1:33" s="375" customFormat="1" x14ac:dyDescent="0.2">
      <c r="A346" s="361"/>
      <c r="B346" s="454" t="s">
        <v>359</v>
      </c>
      <c r="C346" s="488">
        <v>20725</v>
      </c>
      <c r="D346" s="363"/>
      <c r="E346" s="364"/>
      <c r="F346" s="364"/>
      <c r="G346" s="364"/>
      <c r="H346" s="364"/>
      <c r="I346" s="364"/>
      <c r="J346" s="364"/>
      <c r="K346" s="366"/>
      <c r="L346" s="366">
        <v>15070000</v>
      </c>
      <c r="M346" s="367" t="s">
        <v>266</v>
      </c>
      <c r="N346" s="368">
        <v>40</v>
      </c>
      <c r="O346" s="455">
        <f t="shared" si="26"/>
        <v>21098000</v>
      </c>
      <c r="P346" s="455">
        <v>21070000</v>
      </c>
      <c r="Q346" s="456">
        <f t="shared" si="21"/>
        <v>0.39814200398142002</v>
      </c>
      <c r="R346" s="363">
        <v>25</v>
      </c>
      <c r="S346" s="455">
        <f t="shared" si="29"/>
        <v>26337500</v>
      </c>
      <c r="T346" s="455">
        <v>28470000</v>
      </c>
      <c r="U346" s="370">
        <f t="shared" si="30"/>
        <v>0.35121025154247748</v>
      </c>
      <c r="V346" s="363" t="s">
        <v>613</v>
      </c>
      <c r="W346" s="363" t="str">
        <f t="shared" si="27"/>
        <v>25</v>
      </c>
      <c r="X346" s="363" t="str">
        <f t="shared" si="28"/>
        <v>207</v>
      </c>
      <c r="Y346" s="372">
        <v>5900</v>
      </c>
      <c r="Z346" s="462"/>
      <c r="AA346" s="463"/>
      <c r="AB346" s="458"/>
      <c r="AC346" s="501"/>
      <c r="AD346" s="509"/>
      <c r="AE346" s="502"/>
      <c r="AF346" s="509"/>
      <c r="AG346" s="504"/>
    </row>
    <row r="347" spans="1:33" s="375" customFormat="1" x14ac:dyDescent="0.2">
      <c r="A347" s="361"/>
      <c r="B347" s="454" t="s">
        <v>360</v>
      </c>
      <c r="C347" s="488">
        <v>20732</v>
      </c>
      <c r="D347" s="363"/>
      <c r="E347" s="364"/>
      <c r="F347" s="364"/>
      <c r="G347" s="364"/>
      <c r="H347" s="364"/>
      <c r="I347" s="364"/>
      <c r="J347" s="364"/>
      <c r="K347" s="366"/>
      <c r="L347" s="366">
        <v>8270000</v>
      </c>
      <c r="M347" s="367" t="s">
        <v>266</v>
      </c>
      <c r="N347" s="368">
        <v>20</v>
      </c>
      <c r="O347" s="455">
        <f t="shared" si="26"/>
        <v>9924000</v>
      </c>
      <c r="P347" s="455">
        <v>9970000</v>
      </c>
      <c r="Q347" s="456">
        <f t="shared" si="21"/>
        <v>0.20556227327690446</v>
      </c>
      <c r="R347" s="363">
        <v>25</v>
      </c>
      <c r="S347" s="455">
        <f t="shared" si="29"/>
        <v>12462500</v>
      </c>
      <c r="T347" s="455">
        <v>12570000</v>
      </c>
      <c r="U347" s="370">
        <f t="shared" si="30"/>
        <v>0.26078234704112335</v>
      </c>
      <c r="V347" s="363" t="s">
        <v>613</v>
      </c>
      <c r="W347" s="363" t="str">
        <f t="shared" si="27"/>
        <v>32</v>
      </c>
      <c r="X347" s="363" t="str">
        <f t="shared" si="28"/>
        <v>207</v>
      </c>
      <c r="Y347" s="372">
        <v>2300</v>
      </c>
      <c r="Z347" s="462"/>
      <c r="AA347" s="463"/>
      <c r="AB347" s="458"/>
      <c r="AC347" s="501"/>
      <c r="AD347" s="509"/>
      <c r="AE347" s="502"/>
      <c r="AF347" s="509"/>
      <c r="AG347" s="504"/>
    </row>
    <row r="348" spans="1:33" s="375" customFormat="1" x14ac:dyDescent="0.2">
      <c r="A348" s="361"/>
      <c r="B348" s="454" t="s">
        <v>361</v>
      </c>
      <c r="C348" s="488">
        <v>20733</v>
      </c>
      <c r="D348" s="363"/>
      <c r="E348" s="364"/>
      <c r="F348" s="364"/>
      <c r="G348" s="364"/>
      <c r="H348" s="364"/>
      <c r="I348" s="364"/>
      <c r="J348" s="364"/>
      <c r="K348" s="366"/>
      <c r="L348" s="366">
        <v>10470000</v>
      </c>
      <c r="M348" s="367" t="s">
        <v>266</v>
      </c>
      <c r="N348" s="368">
        <v>30</v>
      </c>
      <c r="O348" s="455">
        <f t="shared" si="26"/>
        <v>13611000</v>
      </c>
      <c r="P348" s="455">
        <v>13670000</v>
      </c>
      <c r="Q348" s="456">
        <f t="shared" si="21"/>
        <v>0.30563514804202485</v>
      </c>
      <c r="R348" s="363">
        <v>25</v>
      </c>
      <c r="S348" s="455">
        <f t="shared" si="29"/>
        <v>17087500</v>
      </c>
      <c r="T348" s="455">
        <v>17170000</v>
      </c>
      <c r="U348" s="370">
        <f t="shared" si="30"/>
        <v>0.25603511338697876</v>
      </c>
      <c r="V348" s="363" t="s">
        <v>613</v>
      </c>
      <c r="W348" s="363" t="str">
        <f t="shared" si="27"/>
        <v>33</v>
      </c>
      <c r="X348" s="363" t="str">
        <f t="shared" si="28"/>
        <v>207</v>
      </c>
      <c r="Y348" s="372">
        <v>3700</v>
      </c>
      <c r="Z348" s="462"/>
      <c r="AA348" s="463"/>
      <c r="AB348" s="458"/>
      <c r="AC348" s="501"/>
      <c r="AD348" s="509"/>
      <c r="AE348" s="502"/>
      <c r="AF348" s="509"/>
      <c r="AG348" s="504"/>
    </row>
    <row r="349" spans="1:33" s="375" customFormat="1" x14ac:dyDescent="0.2">
      <c r="A349" s="361"/>
      <c r="B349" s="454" t="s">
        <v>362</v>
      </c>
      <c r="C349" s="488">
        <v>20735</v>
      </c>
      <c r="D349" s="363"/>
      <c r="E349" s="364"/>
      <c r="F349" s="364"/>
      <c r="G349" s="364"/>
      <c r="H349" s="364"/>
      <c r="I349" s="364"/>
      <c r="J349" s="364"/>
      <c r="K349" s="366"/>
      <c r="L349" s="366">
        <v>15670000</v>
      </c>
      <c r="M349" s="367" t="s">
        <v>266</v>
      </c>
      <c r="N349" s="368">
        <v>40</v>
      </c>
      <c r="O349" s="455">
        <f t="shared" si="26"/>
        <v>21938000</v>
      </c>
      <c r="P349" s="455">
        <v>21970000</v>
      </c>
      <c r="Q349" s="456">
        <f t="shared" si="21"/>
        <v>0.40204211869814932</v>
      </c>
      <c r="R349" s="363">
        <v>25</v>
      </c>
      <c r="S349" s="455">
        <f t="shared" si="29"/>
        <v>27462500</v>
      </c>
      <c r="T349" s="455">
        <v>29670000</v>
      </c>
      <c r="U349" s="370">
        <f t="shared" si="30"/>
        <v>0.35047792444242148</v>
      </c>
      <c r="V349" s="363" t="s">
        <v>613</v>
      </c>
      <c r="W349" s="363" t="str">
        <f t="shared" si="27"/>
        <v>35</v>
      </c>
      <c r="X349" s="363" t="str">
        <f t="shared" si="28"/>
        <v>207</v>
      </c>
      <c r="Y349" s="372">
        <v>5900</v>
      </c>
      <c r="Z349" s="462"/>
      <c r="AA349" s="463"/>
      <c r="AB349" s="458"/>
      <c r="AC349" s="501"/>
      <c r="AD349" s="509"/>
      <c r="AE349" s="502"/>
      <c r="AF349" s="509"/>
      <c r="AG349" s="504"/>
    </row>
    <row r="350" spans="1:33" x14ac:dyDescent="0.2">
      <c r="A350" s="202"/>
      <c r="B350" s="276" t="s">
        <v>681</v>
      </c>
      <c r="C350" s="270">
        <v>20741</v>
      </c>
      <c r="D350" s="236"/>
      <c r="E350" s="263"/>
      <c r="F350" s="263"/>
      <c r="G350" s="263"/>
      <c r="H350" s="269"/>
      <c r="I350" s="263"/>
      <c r="J350" s="263"/>
      <c r="K350" s="224"/>
      <c r="L350" s="224">
        <v>13270000</v>
      </c>
      <c r="M350" s="225" t="s">
        <v>266</v>
      </c>
      <c r="N350" s="60">
        <v>40</v>
      </c>
      <c r="O350" s="261">
        <f t="shared" si="26"/>
        <v>18578000</v>
      </c>
      <c r="P350" s="239">
        <v>18570000</v>
      </c>
      <c r="Q350" s="262">
        <f t="shared" si="21"/>
        <v>0.39939713639788998</v>
      </c>
      <c r="R350" s="119">
        <v>25</v>
      </c>
      <c r="S350" s="240">
        <f t="shared" si="29"/>
        <v>23212500</v>
      </c>
      <c r="T350" s="241">
        <v>24670000</v>
      </c>
      <c r="U350" s="137">
        <f t="shared" si="30"/>
        <v>0.32848680667743674</v>
      </c>
      <c r="V350" s="236"/>
      <c r="W350" s="236" t="str">
        <f t="shared" si="27"/>
        <v>41</v>
      </c>
      <c r="X350" s="236" t="str">
        <f t="shared" si="28"/>
        <v>207</v>
      </c>
      <c r="Y350" s="144">
        <v>5700</v>
      </c>
      <c r="Z350" s="242"/>
      <c r="AA350" s="292"/>
      <c r="AB350" s="358"/>
    </row>
    <row r="351" spans="1:33" ht="18.75" thickBot="1" x14ac:dyDescent="0.25">
      <c r="A351" s="202"/>
      <c r="B351" s="277" t="s">
        <v>682</v>
      </c>
      <c r="C351" s="279">
        <v>20744</v>
      </c>
      <c r="D351" s="274"/>
      <c r="E351" s="196"/>
      <c r="F351" s="196"/>
      <c r="G351" s="196"/>
      <c r="H351" s="196"/>
      <c r="I351" s="196"/>
      <c r="J351" s="196"/>
      <c r="K351" s="230"/>
      <c r="L351" s="230">
        <v>24870000</v>
      </c>
      <c r="M351" s="231" t="s">
        <v>266</v>
      </c>
      <c r="N351" s="184">
        <v>25</v>
      </c>
      <c r="O351" s="267">
        <f t="shared" si="26"/>
        <v>31087500</v>
      </c>
      <c r="P351" s="253">
        <v>30870000</v>
      </c>
      <c r="Q351" s="268">
        <f t="shared" si="21"/>
        <v>0.24125452352231605</v>
      </c>
      <c r="R351" s="181">
        <v>25</v>
      </c>
      <c r="S351" s="254">
        <f t="shared" si="29"/>
        <v>38587500</v>
      </c>
      <c r="T351" s="255">
        <v>41670000</v>
      </c>
      <c r="U351" s="190">
        <f t="shared" si="30"/>
        <v>0.3498542274052478</v>
      </c>
      <c r="V351" s="256"/>
      <c r="W351" s="256" t="str">
        <f t="shared" si="27"/>
        <v>44</v>
      </c>
      <c r="X351" s="256" t="str">
        <f t="shared" si="28"/>
        <v>207</v>
      </c>
      <c r="Y351" s="347">
        <v>9000</v>
      </c>
      <c r="Z351" s="257"/>
      <c r="AA351" s="293"/>
      <c r="AB351" s="359"/>
    </row>
    <row r="352" spans="1:33" x14ac:dyDescent="0.2">
      <c r="A352" s="202"/>
      <c r="B352" s="275" t="s">
        <v>700</v>
      </c>
      <c r="C352" s="280">
        <v>31065</v>
      </c>
      <c r="D352" s="243"/>
      <c r="E352" s="272"/>
      <c r="F352" s="272"/>
      <c r="G352" s="272"/>
      <c r="H352" s="273"/>
      <c r="I352" s="272"/>
      <c r="J352" s="272"/>
      <c r="K352" s="228"/>
      <c r="L352" s="228">
        <v>6470000</v>
      </c>
      <c r="M352" s="229" t="s">
        <v>266</v>
      </c>
      <c r="N352" s="168">
        <v>20</v>
      </c>
      <c r="O352" s="264">
        <f t="shared" si="26"/>
        <v>7764000</v>
      </c>
      <c r="P352" s="246">
        <v>7770000</v>
      </c>
      <c r="Q352" s="265">
        <f t="shared" si="21"/>
        <v>0.20092735703245751</v>
      </c>
      <c r="R352" s="164">
        <v>25</v>
      </c>
      <c r="S352" s="247">
        <f t="shared" si="29"/>
        <v>9712500</v>
      </c>
      <c r="T352" s="248">
        <v>9770000</v>
      </c>
      <c r="U352" s="174">
        <f t="shared" si="30"/>
        <v>0.2574002574002574</v>
      </c>
      <c r="V352" s="243"/>
      <c r="W352" s="243">
        <v>13</v>
      </c>
      <c r="X352" s="243" t="str">
        <f t="shared" si="28"/>
        <v>310</v>
      </c>
      <c r="Y352" s="218">
        <v>7000</v>
      </c>
      <c r="Z352" s="249">
        <v>7100000</v>
      </c>
      <c r="AA352" s="291"/>
      <c r="AB352" s="685" t="s">
        <v>596</v>
      </c>
      <c r="AC352" s="501" t="s">
        <v>721</v>
      </c>
    </row>
    <row r="353" spans="1:33" x14ac:dyDescent="0.2">
      <c r="A353" s="202"/>
      <c r="B353" s="276" t="s">
        <v>612</v>
      </c>
      <c r="C353" s="271">
        <v>31085</v>
      </c>
      <c r="D353" s="236"/>
      <c r="E353" s="263"/>
      <c r="F353" s="263"/>
      <c r="G353" s="263"/>
      <c r="H353" s="269"/>
      <c r="I353" s="263"/>
      <c r="J353" s="263"/>
      <c r="K353" s="224"/>
      <c r="L353" s="224">
        <v>8970000</v>
      </c>
      <c r="M353" s="225" t="s">
        <v>266</v>
      </c>
      <c r="N353" s="60">
        <v>30</v>
      </c>
      <c r="O353" s="261">
        <f t="shared" si="26"/>
        <v>11661000</v>
      </c>
      <c r="P353" s="239">
        <v>11700000</v>
      </c>
      <c r="Q353" s="262">
        <f t="shared" si="21"/>
        <v>0.30434782608695654</v>
      </c>
      <c r="R353" s="119">
        <v>25</v>
      </c>
      <c r="S353" s="240">
        <f t="shared" si="29"/>
        <v>14625000</v>
      </c>
      <c r="T353" s="241">
        <v>14670000</v>
      </c>
      <c r="U353" s="137">
        <f t="shared" si="30"/>
        <v>0.25384615384615383</v>
      </c>
      <c r="V353" s="236"/>
      <c r="W353" s="236">
        <v>33</v>
      </c>
      <c r="X353" s="236" t="str">
        <f t="shared" si="28"/>
        <v>310</v>
      </c>
      <c r="Y353" s="144">
        <v>12000</v>
      </c>
      <c r="Z353" s="242">
        <v>8875000</v>
      </c>
      <c r="AA353" s="292"/>
      <c r="AB353" s="686"/>
      <c r="AC353" s="501" t="s">
        <v>799</v>
      </c>
      <c r="AD353" s="509" t="s">
        <v>736</v>
      </c>
      <c r="AE353" s="502" t="s">
        <v>744</v>
      </c>
      <c r="AF353" s="509" t="s">
        <v>800</v>
      </c>
    </row>
    <row r="354" spans="1:33" x14ac:dyDescent="0.2">
      <c r="A354" s="202"/>
      <c r="B354" s="276" t="s">
        <v>374</v>
      </c>
      <c r="C354" s="271">
        <v>31087</v>
      </c>
      <c r="D354" s="236"/>
      <c r="E354" s="263"/>
      <c r="F354" s="263"/>
      <c r="G354" s="263"/>
      <c r="H354" s="269"/>
      <c r="I354" s="263"/>
      <c r="J354" s="263"/>
      <c r="K354" s="224"/>
      <c r="L354" s="224">
        <v>13270000</v>
      </c>
      <c r="M354" s="225" t="s">
        <v>266</v>
      </c>
      <c r="N354" s="60">
        <v>40</v>
      </c>
      <c r="O354" s="261">
        <f t="shared" si="26"/>
        <v>18578000</v>
      </c>
      <c r="P354" s="239">
        <v>18570000</v>
      </c>
      <c r="Q354" s="262">
        <f t="shared" si="21"/>
        <v>0.39939713639788998</v>
      </c>
      <c r="R354" s="119">
        <v>25</v>
      </c>
      <c r="S354" s="240">
        <f t="shared" si="29"/>
        <v>23212500</v>
      </c>
      <c r="T354" s="241">
        <v>24670000</v>
      </c>
      <c r="U354" s="137">
        <f t="shared" si="30"/>
        <v>0.32848680667743674</v>
      </c>
      <c r="V354" s="236"/>
      <c r="W354" s="236">
        <v>41</v>
      </c>
      <c r="X354" s="236" t="str">
        <f t="shared" si="28"/>
        <v>310</v>
      </c>
      <c r="Y354" s="144">
        <v>18000</v>
      </c>
      <c r="Z354" s="242">
        <v>16200000</v>
      </c>
      <c r="AA354" s="292"/>
      <c r="AB354" s="686"/>
    </row>
    <row r="355" spans="1:33" ht="18.75" thickBot="1" x14ac:dyDescent="0.25">
      <c r="A355" s="202"/>
      <c r="B355" s="277" t="s">
        <v>375</v>
      </c>
      <c r="C355" s="281">
        <v>31089</v>
      </c>
      <c r="D355" s="274"/>
      <c r="E355" s="196"/>
      <c r="F355" s="196"/>
      <c r="G355" s="196"/>
      <c r="H355" s="196"/>
      <c r="I355" s="196"/>
      <c r="J355" s="196"/>
      <c r="K355" s="230"/>
      <c r="L355" s="230">
        <v>24870000</v>
      </c>
      <c r="M355" s="231" t="s">
        <v>266</v>
      </c>
      <c r="N355" s="184">
        <v>25</v>
      </c>
      <c r="O355" s="267">
        <f t="shared" si="26"/>
        <v>31087500</v>
      </c>
      <c r="P355" s="253">
        <v>30870000</v>
      </c>
      <c r="Q355" s="268">
        <f t="shared" si="21"/>
        <v>0.24125452352231605</v>
      </c>
      <c r="R355" s="181">
        <v>25</v>
      </c>
      <c r="S355" s="254">
        <f t="shared" si="29"/>
        <v>38587500</v>
      </c>
      <c r="T355" s="255">
        <v>41670000</v>
      </c>
      <c r="U355" s="190">
        <f t="shared" si="30"/>
        <v>0.3498542274052478</v>
      </c>
      <c r="V355" s="256"/>
      <c r="W355" s="256">
        <v>44</v>
      </c>
      <c r="X355" s="256" t="str">
        <f t="shared" si="28"/>
        <v>310</v>
      </c>
      <c r="Y355" s="347">
        <v>24000</v>
      </c>
      <c r="Z355" s="257">
        <v>24300000</v>
      </c>
      <c r="AA355" s="293"/>
      <c r="AB355" s="687"/>
    </row>
    <row r="356" spans="1:33" s="375" customFormat="1" x14ac:dyDescent="0.2">
      <c r="A356" s="361"/>
      <c r="B356" s="489" t="s">
        <v>376</v>
      </c>
      <c r="C356" s="490">
        <v>21211</v>
      </c>
      <c r="D356" s="376"/>
      <c r="E356" s="403"/>
      <c r="F356" s="403"/>
      <c r="G356" s="403"/>
      <c r="H356" s="403"/>
      <c r="I356" s="403"/>
      <c r="J356" s="403"/>
      <c r="K356" s="379"/>
      <c r="L356" s="379">
        <v>3870000</v>
      </c>
      <c r="M356" s="380" t="s">
        <v>266</v>
      </c>
      <c r="N356" s="381">
        <v>10</v>
      </c>
      <c r="O356" s="491">
        <f t="shared" si="26"/>
        <v>4257000</v>
      </c>
      <c r="P356" s="491">
        <v>4270000</v>
      </c>
      <c r="Q356" s="492">
        <f t="shared" si="21"/>
        <v>0.10335917312661498</v>
      </c>
      <c r="R356" s="376">
        <v>25</v>
      </c>
      <c r="S356" s="491">
        <f t="shared" si="29"/>
        <v>5337500</v>
      </c>
      <c r="T356" s="491">
        <v>5370000</v>
      </c>
      <c r="U356" s="384">
        <f t="shared" si="30"/>
        <v>0.2576112412177986</v>
      </c>
      <c r="V356" s="376" t="s">
        <v>613</v>
      </c>
      <c r="W356" s="376" t="str">
        <f t="shared" si="27"/>
        <v>11</v>
      </c>
      <c r="X356" s="376" t="str">
        <f t="shared" si="28"/>
        <v>212</v>
      </c>
      <c r="Y356" s="350">
        <v>1200</v>
      </c>
      <c r="Z356" s="493">
        <v>1600000</v>
      </c>
      <c r="AA356" s="494"/>
      <c r="AB356" s="685" t="s">
        <v>598</v>
      </c>
      <c r="AC356" s="501"/>
      <c r="AD356" s="509"/>
      <c r="AE356" s="502"/>
      <c r="AF356" s="509"/>
      <c r="AG356" s="504"/>
    </row>
    <row r="357" spans="1:33" x14ac:dyDescent="0.2">
      <c r="A357" s="202"/>
      <c r="B357" s="276" t="s">
        <v>683</v>
      </c>
      <c r="C357" s="271">
        <v>21212</v>
      </c>
      <c r="D357" s="236"/>
      <c r="E357" s="263"/>
      <c r="F357" s="263"/>
      <c r="G357" s="263"/>
      <c r="H357" s="269"/>
      <c r="I357" s="263"/>
      <c r="J357" s="263"/>
      <c r="K357" s="224"/>
      <c r="L357" s="224">
        <v>6470000</v>
      </c>
      <c r="M357" s="225" t="s">
        <v>266</v>
      </c>
      <c r="N357" s="60">
        <v>20</v>
      </c>
      <c r="O357" s="261">
        <f t="shared" si="26"/>
        <v>7764000</v>
      </c>
      <c r="P357" s="239">
        <v>7770000</v>
      </c>
      <c r="Q357" s="262">
        <f t="shared" si="21"/>
        <v>0.20092735703245751</v>
      </c>
      <c r="R357" s="119">
        <v>25</v>
      </c>
      <c r="S357" s="240">
        <f t="shared" si="29"/>
        <v>9712500</v>
      </c>
      <c r="T357" s="241">
        <v>9770000</v>
      </c>
      <c r="U357" s="137">
        <f t="shared" si="30"/>
        <v>0.2574002574002574</v>
      </c>
      <c r="V357" s="236"/>
      <c r="W357" s="236" t="str">
        <f t="shared" si="27"/>
        <v>12</v>
      </c>
      <c r="X357" s="236" t="str">
        <f t="shared" si="28"/>
        <v>212</v>
      </c>
      <c r="Y357" s="144">
        <v>3000</v>
      </c>
      <c r="Z357" s="242">
        <v>2050000</v>
      </c>
      <c r="AA357" s="292"/>
      <c r="AB357" s="691"/>
      <c r="AC357" s="505"/>
    </row>
    <row r="358" spans="1:33" s="375" customFormat="1" x14ac:dyDescent="0.2">
      <c r="A358" s="361"/>
      <c r="B358" s="475" t="s">
        <v>378</v>
      </c>
      <c r="C358" s="495">
        <v>21213</v>
      </c>
      <c r="D358" s="363"/>
      <c r="E358" s="364"/>
      <c r="F358" s="364"/>
      <c r="G358" s="364"/>
      <c r="H358" s="364"/>
      <c r="I358" s="364"/>
      <c r="J358" s="364"/>
      <c r="K358" s="366"/>
      <c r="L358" s="366">
        <v>8970000</v>
      </c>
      <c r="M358" s="367" t="s">
        <v>266</v>
      </c>
      <c r="N358" s="368">
        <v>30</v>
      </c>
      <c r="O358" s="455">
        <f t="shared" si="26"/>
        <v>11661000</v>
      </c>
      <c r="P358" s="455">
        <v>11700000</v>
      </c>
      <c r="Q358" s="456">
        <f t="shared" si="21"/>
        <v>0.30434782608695654</v>
      </c>
      <c r="R358" s="363">
        <v>25</v>
      </c>
      <c r="S358" s="455">
        <f t="shared" si="29"/>
        <v>14625000</v>
      </c>
      <c r="T358" s="455">
        <v>14670000</v>
      </c>
      <c r="U358" s="370">
        <f t="shared" si="30"/>
        <v>0.25384615384615383</v>
      </c>
      <c r="V358" s="363" t="s">
        <v>613</v>
      </c>
      <c r="W358" s="363" t="str">
        <f t="shared" si="27"/>
        <v>13</v>
      </c>
      <c r="X358" s="363" t="str">
        <f t="shared" si="28"/>
        <v>212</v>
      </c>
      <c r="Y358" s="372">
        <v>5000</v>
      </c>
      <c r="Z358" s="462">
        <v>3250000</v>
      </c>
      <c r="AA358" s="463"/>
      <c r="AB358" s="691"/>
      <c r="AC358" s="501"/>
      <c r="AD358" s="509"/>
      <c r="AE358" s="502"/>
      <c r="AF358" s="509"/>
      <c r="AG358" s="504"/>
    </row>
    <row r="359" spans="1:33" s="375" customFormat="1" x14ac:dyDescent="0.2">
      <c r="A359" s="361"/>
      <c r="B359" s="475" t="s">
        <v>379</v>
      </c>
      <c r="C359" s="495">
        <v>21215</v>
      </c>
      <c r="D359" s="363"/>
      <c r="E359" s="364"/>
      <c r="F359" s="364"/>
      <c r="G359" s="364"/>
      <c r="H359" s="364"/>
      <c r="I359" s="364"/>
      <c r="J359" s="364"/>
      <c r="K359" s="366"/>
      <c r="L359" s="366">
        <v>14570000</v>
      </c>
      <c r="M359" s="367" t="s">
        <v>266</v>
      </c>
      <c r="N359" s="368">
        <v>40</v>
      </c>
      <c r="O359" s="455">
        <f t="shared" si="26"/>
        <v>20398000</v>
      </c>
      <c r="P359" s="455">
        <v>20370000</v>
      </c>
      <c r="Q359" s="456">
        <f t="shared" si="21"/>
        <v>0.39807824296499655</v>
      </c>
      <c r="R359" s="363">
        <v>25</v>
      </c>
      <c r="S359" s="455">
        <f t="shared" si="29"/>
        <v>25462500</v>
      </c>
      <c r="T359" s="455">
        <v>25470000</v>
      </c>
      <c r="U359" s="370">
        <f t="shared" si="30"/>
        <v>0.25036818851251841</v>
      </c>
      <c r="V359" s="363" t="s">
        <v>613</v>
      </c>
      <c r="W359" s="363" t="str">
        <f t="shared" si="27"/>
        <v>15</v>
      </c>
      <c r="X359" s="363" t="str">
        <f t="shared" si="28"/>
        <v>212</v>
      </c>
      <c r="Y359" s="372">
        <v>9000</v>
      </c>
      <c r="Z359" s="462">
        <v>4100000</v>
      </c>
      <c r="AA359" s="463"/>
      <c r="AB359" s="691"/>
      <c r="AC359" s="501"/>
      <c r="AD359" s="509"/>
      <c r="AE359" s="502"/>
      <c r="AF359" s="509"/>
      <c r="AG359" s="504"/>
    </row>
    <row r="360" spans="1:33" s="375" customFormat="1" x14ac:dyDescent="0.2">
      <c r="A360" s="361"/>
      <c r="B360" s="454" t="s">
        <v>380</v>
      </c>
      <c r="C360" s="439">
        <v>21221</v>
      </c>
      <c r="D360" s="363"/>
      <c r="E360" s="364"/>
      <c r="F360" s="364"/>
      <c r="G360" s="364"/>
      <c r="H360" s="364"/>
      <c r="I360" s="364"/>
      <c r="J360" s="364"/>
      <c r="K360" s="366"/>
      <c r="L360" s="366">
        <v>5370000</v>
      </c>
      <c r="M360" s="367" t="s">
        <v>266</v>
      </c>
      <c r="N360" s="368">
        <v>10</v>
      </c>
      <c r="O360" s="455">
        <f t="shared" si="26"/>
        <v>5907000</v>
      </c>
      <c r="P360" s="455">
        <v>5970000</v>
      </c>
      <c r="Q360" s="456">
        <f t="shared" si="21"/>
        <v>0.11173184357541899</v>
      </c>
      <c r="R360" s="363">
        <v>25</v>
      </c>
      <c r="S360" s="455">
        <f t="shared" si="29"/>
        <v>7462500</v>
      </c>
      <c r="T360" s="455">
        <v>8070000</v>
      </c>
      <c r="U360" s="370">
        <f t="shared" si="30"/>
        <v>0.35175879396984927</v>
      </c>
      <c r="V360" s="363" t="s">
        <v>613</v>
      </c>
      <c r="W360" s="363" t="str">
        <f t="shared" si="27"/>
        <v>21</v>
      </c>
      <c r="X360" s="363" t="str">
        <f t="shared" si="28"/>
        <v>212</v>
      </c>
      <c r="Y360" s="372">
        <v>2500</v>
      </c>
      <c r="Z360" s="462">
        <v>1650000</v>
      </c>
      <c r="AA360" s="463"/>
      <c r="AB360" s="691"/>
      <c r="AC360" s="501"/>
      <c r="AD360" s="509"/>
      <c r="AE360" s="502"/>
      <c r="AF360" s="509"/>
      <c r="AG360" s="504"/>
    </row>
    <row r="361" spans="1:33" s="375" customFormat="1" x14ac:dyDescent="0.2">
      <c r="A361" s="361"/>
      <c r="B361" s="454" t="s">
        <v>381</v>
      </c>
      <c r="C361" s="439">
        <v>21222</v>
      </c>
      <c r="D361" s="363"/>
      <c r="E361" s="364"/>
      <c r="F361" s="364"/>
      <c r="G361" s="364"/>
      <c r="H361" s="364"/>
      <c r="I361" s="364"/>
      <c r="J361" s="364"/>
      <c r="K361" s="366"/>
      <c r="L361" s="366">
        <v>8070000</v>
      </c>
      <c r="M361" s="367" t="s">
        <v>266</v>
      </c>
      <c r="N361" s="368">
        <v>20</v>
      </c>
      <c r="O361" s="455">
        <f t="shared" si="26"/>
        <v>9684000</v>
      </c>
      <c r="P361" s="455">
        <v>9700000</v>
      </c>
      <c r="Q361" s="456">
        <f t="shared" si="21"/>
        <v>0.20198265179677818</v>
      </c>
      <c r="R361" s="363">
        <v>25</v>
      </c>
      <c r="S361" s="455">
        <f t="shared" si="29"/>
        <v>12125000</v>
      </c>
      <c r="T361" s="455">
        <v>13070000</v>
      </c>
      <c r="U361" s="370">
        <f t="shared" si="30"/>
        <v>0.34742268041237112</v>
      </c>
      <c r="V361" s="363" t="s">
        <v>613</v>
      </c>
      <c r="W361" s="363" t="str">
        <f t="shared" si="27"/>
        <v>22</v>
      </c>
      <c r="X361" s="363" t="str">
        <f t="shared" si="28"/>
        <v>212</v>
      </c>
      <c r="Y361" s="372">
        <v>3700</v>
      </c>
      <c r="Z361" s="462">
        <v>2100000</v>
      </c>
      <c r="AA361" s="463"/>
      <c r="AB361" s="691"/>
      <c r="AC361" s="501"/>
      <c r="AD361" s="509"/>
      <c r="AE361" s="502"/>
      <c r="AF361" s="509"/>
      <c r="AG361" s="504"/>
    </row>
    <row r="362" spans="1:33" s="375" customFormat="1" x14ac:dyDescent="0.2">
      <c r="A362" s="361"/>
      <c r="B362" s="454" t="s">
        <v>382</v>
      </c>
      <c r="C362" s="439">
        <v>21223</v>
      </c>
      <c r="D362" s="363"/>
      <c r="E362" s="364"/>
      <c r="F362" s="364"/>
      <c r="G362" s="364"/>
      <c r="H362" s="364"/>
      <c r="I362" s="364"/>
      <c r="J362" s="364"/>
      <c r="K362" s="366"/>
      <c r="L362" s="366">
        <v>10170000</v>
      </c>
      <c r="M362" s="367" t="s">
        <v>266</v>
      </c>
      <c r="N362" s="368">
        <v>30</v>
      </c>
      <c r="O362" s="455">
        <f t="shared" si="26"/>
        <v>13221000</v>
      </c>
      <c r="P362" s="455">
        <v>13270000</v>
      </c>
      <c r="Q362" s="456">
        <f t="shared" si="21"/>
        <v>0.30481809242871188</v>
      </c>
      <c r="R362" s="363">
        <v>25</v>
      </c>
      <c r="S362" s="455">
        <f t="shared" si="29"/>
        <v>16587500</v>
      </c>
      <c r="T362" s="455">
        <v>17970000</v>
      </c>
      <c r="U362" s="370">
        <f t="shared" si="30"/>
        <v>0.35418236623963828</v>
      </c>
      <c r="V362" s="363" t="s">
        <v>613</v>
      </c>
      <c r="W362" s="363" t="str">
        <f t="shared" si="27"/>
        <v>23</v>
      </c>
      <c r="X362" s="363" t="str">
        <f t="shared" si="28"/>
        <v>212</v>
      </c>
      <c r="Y362" s="372">
        <v>5700</v>
      </c>
      <c r="Z362" s="462">
        <v>3500000</v>
      </c>
      <c r="AA362" s="463"/>
      <c r="AB362" s="691"/>
      <c r="AC362" s="501"/>
      <c r="AD362" s="509"/>
      <c r="AE362" s="502"/>
      <c r="AF362" s="509"/>
      <c r="AG362" s="504"/>
    </row>
    <row r="363" spans="1:33" s="375" customFormat="1" x14ac:dyDescent="0.2">
      <c r="A363" s="361"/>
      <c r="B363" s="454" t="s">
        <v>383</v>
      </c>
      <c r="C363" s="439">
        <v>21225</v>
      </c>
      <c r="D363" s="363"/>
      <c r="E363" s="364"/>
      <c r="F363" s="364"/>
      <c r="G363" s="364"/>
      <c r="H363" s="364"/>
      <c r="I363" s="364"/>
      <c r="J363" s="364"/>
      <c r="K363" s="366"/>
      <c r="L363" s="366">
        <v>15070000</v>
      </c>
      <c r="M363" s="367" t="s">
        <v>266</v>
      </c>
      <c r="N363" s="368">
        <v>40</v>
      </c>
      <c r="O363" s="455">
        <f t="shared" ref="O363:O426" si="31">L363+(L363*N363/100)</f>
        <v>21098000</v>
      </c>
      <c r="P363" s="455">
        <v>21070000</v>
      </c>
      <c r="Q363" s="456">
        <f t="shared" ref="Q363:Q426" si="32">(P363-L363)/L363</f>
        <v>0.39814200398142002</v>
      </c>
      <c r="R363" s="363">
        <v>25</v>
      </c>
      <c r="S363" s="455">
        <f t="shared" si="29"/>
        <v>26337500</v>
      </c>
      <c r="T363" s="455">
        <v>28470000</v>
      </c>
      <c r="U363" s="370">
        <f t="shared" si="30"/>
        <v>0.35121025154247748</v>
      </c>
      <c r="V363" s="363" t="s">
        <v>613</v>
      </c>
      <c r="W363" s="363" t="str">
        <f t="shared" si="27"/>
        <v>25</v>
      </c>
      <c r="X363" s="363" t="str">
        <f t="shared" si="28"/>
        <v>212</v>
      </c>
      <c r="Y363" s="372">
        <v>9000</v>
      </c>
      <c r="Z363" s="462">
        <v>4450000</v>
      </c>
      <c r="AA363" s="463"/>
      <c r="AB363" s="691"/>
      <c r="AC363" s="501"/>
      <c r="AD363" s="509"/>
      <c r="AE363" s="502"/>
      <c r="AF363" s="509"/>
      <c r="AG363" s="504"/>
    </row>
    <row r="364" spans="1:33" s="375" customFormat="1" x14ac:dyDescent="0.2">
      <c r="A364" s="361"/>
      <c r="B364" s="454" t="s">
        <v>384</v>
      </c>
      <c r="C364" s="439">
        <v>21231</v>
      </c>
      <c r="D364" s="363"/>
      <c r="E364" s="364"/>
      <c r="F364" s="364"/>
      <c r="G364" s="364"/>
      <c r="H364" s="364"/>
      <c r="I364" s="364"/>
      <c r="J364" s="364"/>
      <c r="K364" s="366"/>
      <c r="L364" s="366">
        <v>5870000</v>
      </c>
      <c r="M364" s="367" t="s">
        <v>266</v>
      </c>
      <c r="N364" s="368">
        <v>10</v>
      </c>
      <c r="O364" s="455">
        <f t="shared" si="31"/>
        <v>6457000</v>
      </c>
      <c r="P364" s="455">
        <v>6470000</v>
      </c>
      <c r="Q364" s="456">
        <f t="shared" si="32"/>
        <v>0.10221465076660988</v>
      </c>
      <c r="R364" s="363">
        <v>25</v>
      </c>
      <c r="S364" s="455">
        <f t="shared" si="29"/>
        <v>8087500</v>
      </c>
      <c r="T364" s="455">
        <v>8770000</v>
      </c>
      <c r="U364" s="370">
        <f t="shared" si="30"/>
        <v>0.3554868624420402</v>
      </c>
      <c r="V364" s="363" t="s">
        <v>613</v>
      </c>
      <c r="W364" s="363" t="str">
        <f t="shared" si="27"/>
        <v>31</v>
      </c>
      <c r="X364" s="363" t="str">
        <f t="shared" si="28"/>
        <v>212</v>
      </c>
      <c r="Y364" s="372">
        <v>2500</v>
      </c>
      <c r="Z364" s="462">
        <v>1800000</v>
      </c>
      <c r="AA364" s="463"/>
      <c r="AB364" s="691"/>
      <c r="AC364" s="501"/>
      <c r="AD364" s="509"/>
      <c r="AE364" s="502"/>
      <c r="AF364" s="509"/>
      <c r="AG364" s="504"/>
    </row>
    <row r="365" spans="1:33" s="375" customFormat="1" x14ac:dyDescent="0.2">
      <c r="A365" s="361"/>
      <c r="B365" s="454" t="s">
        <v>385</v>
      </c>
      <c r="C365" s="439">
        <v>21232</v>
      </c>
      <c r="D365" s="363"/>
      <c r="E365" s="364"/>
      <c r="F365" s="364"/>
      <c r="G365" s="364"/>
      <c r="H365" s="364"/>
      <c r="I365" s="364"/>
      <c r="J365" s="364"/>
      <c r="K365" s="366"/>
      <c r="L365" s="366">
        <v>8270000</v>
      </c>
      <c r="M365" s="367" t="s">
        <v>266</v>
      </c>
      <c r="N365" s="368">
        <v>20</v>
      </c>
      <c r="O365" s="455">
        <f t="shared" si="31"/>
        <v>9924000</v>
      </c>
      <c r="P365" s="455">
        <v>9970000</v>
      </c>
      <c r="Q365" s="456">
        <f t="shared" si="32"/>
        <v>0.20556227327690446</v>
      </c>
      <c r="R365" s="363">
        <v>25</v>
      </c>
      <c r="S365" s="455">
        <f t="shared" si="29"/>
        <v>12462500</v>
      </c>
      <c r="T365" s="455">
        <v>12570000</v>
      </c>
      <c r="U365" s="370">
        <f t="shared" si="30"/>
        <v>0.26078234704112335</v>
      </c>
      <c r="V365" s="363" t="s">
        <v>613</v>
      </c>
      <c r="W365" s="363" t="str">
        <f t="shared" si="27"/>
        <v>32</v>
      </c>
      <c r="X365" s="363" t="str">
        <f t="shared" si="28"/>
        <v>212</v>
      </c>
      <c r="Y365" s="372">
        <v>3700</v>
      </c>
      <c r="Z365" s="462">
        <v>2800000</v>
      </c>
      <c r="AA365" s="463"/>
      <c r="AB365" s="691"/>
      <c r="AC365" s="501"/>
      <c r="AD365" s="509"/>
      <c r="AE365" s="502"/>
      <c r="AF365" s="509"/>
      <c r="AG365" s="504"/>
    </row>
    <row r="366" spans="1:33" s="375" customFormat="1" x14ac:dyDescent="0.2">
      <c r="A366" s="361"/>
      <c r="B366" s="454" t="s">
        <v>386</v>
      </c>
      <c r="C366" s="431">
        <v>21233</v>
      </c>
      <c r="D366" s="363"/>
      <c r="E366" s="364"/>
      <c r="F366" s="364"/>
      <c r="G366" s="364"/>
      <c r="H366" s="364"/>
      <c r="I366" s="364"/>
      <c r="J366" s="364"/>
      <c r="K366" s="366"/>
      <c r="L366" s="366">
        <v>10470000</v>
      </c>
      <c r="M366" s="367" t="s">
        <v>266</v>
      </c>
      <c r="N366" s="368">
        <v>30</v>
      </c>
      <c r="O366" s="455">
        <f t="shared" si="31"/>
        <v>13611000</v>
      </c>
      <c r="P366" s="455">
        <v>13670000</v>
      </c>
      <c r="Q366" s="456">
        <f t="shared" si="32"/>
        <v>0.30563514804202485</v>
      </c>
      <c r="R366" s="363">
        <v>25</v>
      </c>
      <c r="S366" s="455">
        <f t="shared" si="29"/>
        <v>17087500</v>
      </c>
      <c r="T366" s="455">
        <v>17170000</v>
      </c>
      <c r="U366" s="370">
        <f t="shared" si="30"/>
        <v>0.25603511338697876</v>
      </c>
      <c r="V366" s="363" t="s">
        <v>613</v>
      </c>
      <c r="W366" s="363" t="str">
        <f t="shared" si="27"/>
        <v>33</v>
      </c>
      <c r="X366" s="363" t="str">
        <f t="shared" si="28"/>
        <v>212</v>
      </c>
      <c r="Y366" s="372">
        <v>5700</v>
      </c>
      <c r="Z366" s="462">
        <v>3600000</v>
      </c>
      <c r="AA366" s="463"/>
      <c r="AB366" s="691"/>
      <c r="AC366" s="501"/>
      <c r="AD366" s="509"/>
      <c r="AE366" s="502"/>
      <c r="AF366" s="509"/>
      <c r="AG366" s="504"/>
    </row>
    <row r="367" spans="1:33" s="375" customFormat="1" x14ac:dyDescent="0.2">
      <c r="A367" s="361"/>
      <c r="B367" s="454" t="s">
        <v>387</v>
      </c>
      <c r="C367" s="439">
        <v>21235</v>
      </c>
      <c r="D367" s="363"/>
      <c r="E367" s="364"/>
      <c r="F367" s="364"/>
      <c r="G367" s="364"/>
      <c r="H367" s="364"/>
      <c r="I367" s="364"/>
      <c r="J367" s="364"/>
      <c r="K367" s="366"/>
      <c r="L367" s="366">
        <v>15670000</v>
      </c>
      <c r="M367" s="367" t="s">
        <v>266</v>
      </c>
      <c r="N367" s="368">
        <v>40</v>
      </c>
      <c r="O367" s="455">
        <f t="shared" si="31"/>
        <v>21938000</v>
      </c>
      <c r="P367" s="455">
        <v>21970000</v>
      </c>
      <c r="Q367" s="456">
        <f t="shared" si="32"/>
        <v>0.40204211869814932</v>
      </c>
      <c r="R367" s="363">
        <v>25</v>
      </c>
      <c r="S367" s="455">
        <f t="shared" si="29"/>
        <v>27462500</v>
      </c>
      <c r="T367" s="455">
        <v>29670000</v>
      </c>
      <c r="U367" s="370">
        <f t="shared" si="30"/>
        <v>0.35047792444242148</v>
      </c>
      <c r="V367" s="363" t="s">
        <v>613</v>
      </c>
      <c r="W367" s="363" t="str">
        <f t="shared" si="27"/>
        <v>35</v>
      </c>
      <c r="X367" s="363" t="str">
        <f t="shared" si="28"/>
        <v>212</v>
      </c>
      <c r="Y367" s="372">
        <v>9000</v>
      </c>
      <c r="Z367" s="462">
        <v>4300000</v>
      </c>
      <c r="AA367" s="463"/>
      <c r="AB367" s="691"/>
      <c r="AC367" s="501"/>
      <c r="AD367" s="509"/>
      <c r="AE367" s="502"/>
      <c r="AF367" s="509"/>
      <c r="AG367" s="504"/>
    </row>
    <row r="368" spans="1:33" x14ac:dyDescent="0.2">
      <c r="A368" s="202"/>
      <c r="B368" s="276" t="s">
        <v>388</v>
      </c>
      <c r="C368" s="271">
        <v>21241</v>
      </c>
      <c r="D368" s="236"/>
      <c r="E368" s="263"/>
      <c r="F368" s="263"/>
      <c r="G368" s="263"/>
      <c r="H368" s="269"/>
      <c r="I368" s="263"/>
      <c r="J368" s="263"/>
      <c r="K368" s="224"/>
      <c r="L368" s="224">
        <v>13270000</v>
      </c>
      <c r="M368" s="225" t="s">
        <v>266</v>
      </c>
      <c r="N368" s="60">
        <v>40</v>
      </c>
      <c r="O368" s="261">
        <f t="shared" si="31"/>
        <v>18578000</v>
      </c>
      <c r="P368" s="239">
        <v>18570000</v>
      </c>
      <c r="Q368" s="262">
        <f t="shared" si="32"/>
        <v>0.39939713639788998</v>
      </c>
      <c r="R368" s="119">
        <v>25</v>
      </c>
      <c r="S368" s="240">
        <f t="shared" si="29"/>
        <v>23212500</v>
      </c>
      <c r="T368" s="241">
        <v>24670000</v>
      </c>
      <c r="U368" s="137">
        <f t="shared" si="30"/>
        <v>0.32848680667743674</v>
      </c>
      <c r="V368" s="236"/>
      <c r="W368" s="236" t="str">
        <f t="shared" si="27"/>
        <v>41</v>
      </c>
      <c r="X368" s="236" t="str">
        <f t="shared" si="28"/>
        <v>212</v>
      </c>
      <c r="Y368" s="144">
        <v>6000</v>
      </c>
      <c r="Z368" s="242">
        <v>6300000</v>
      </c>
      <c r="AA368" s="292"/>
      <c r="AB368" s="691"/>
    </row>
    <row r="369" spans="1:33" ht="18.75" thickBot="1" x14ac:dyDescent="0.25">
      <c r="A369" s="202"/>
      <c r="B369" s="277" t="s">
        <v>389</v>
      </c>
      <c r="C369" s="281">
        <v>21244</v>
      </c>
      <c r="D369" s="274"/>
      <c r="E369" s="196"/>
      <c r="F369" s="196"/>
      <c r="G369" s="196"/>
      <c r="H369" s="196"/>
      <c r="I369" s="196"/>
      <c r="J369" s="196"/>
      <c r="K369" s="230"/>
      <c r="L369" s="230">
        <v>24870000</v>
      </c>
      <c r="M369" s="231" t="s">
        <v>266</v>
      </c>
      <c r="N369" s="184">
        <v>25</v>
      </c>
      <c r="O369" s="267">
        <f t="shared" si="31"/>
        <v>31087500</v>
      </c>
      <c r="P369" s="253">
        <v>30870000</v>
      </c>
      <c r="Q369" s="268">
        <f t="shared" si="32"/>
        <v>0.24125452352231605</v>
      </c>
      <c r="R369" s="181">
        <v>25</v>
      </c>
      <c r="S369" s="254">
        <f t="shared" si="29"/>
        <v>38587500</v>
      </c>
      <c r="T369" s="255">
        <v>41670000</v>
      </c>
      <c r="U369" s="190">
        <f t="shared" si="30"/>
        <v>0.3498542274052478</v>
      </c>
      <c r="V369" s="256"/>
      <c r="W369" s="256" t="str">
        <f t="shared" si="27"/>
        <v>44</v>
      </c>
      <c r="X369" s="256" t="str">
        <f t="shared" si="28"/>
        <v>212</v>
      </c>
      <c r="Y369" s="347">
        <v>9000</v>
      </c>
      <c r="Z369" s="257">
        <v>9450000</v>
      </c>
      <c r="AA369" s="293"/>
      <c r="AB369" s="692"/>
    </row>
    <row r="370" spans="1:33" s="375" customFormat="1" x14ac:dyDescent="0.2">
      <c r="A370" s="361"/>
      <c r="B370" s="476" t="s">
        <v>390</v>
      </c>
      <c r="C370" s="496">
        <v>21311</v>
      </c>
      <c r="D370" s="406"/>
      <c r="E370" s="407"/>
      <c r="F370" s="407"/>
      <c r="G370" s="407"/>
      <c r="H370" s="407"/>
      <c r="I370" s="407"/>
      <c r="J370" s="407"/>
      <c r="K370" s="409"/>
      <c r="L370" s="409">
        <v>3870000</v>
      </c>
      <c r="M370" s="410" t="s">
        <v>266</v>
      </c>
      <c r="N370" s="405">
        <v>10</v>
      </c>
      <c r="O370" s="476">
        <f t="shared" si="31"/>
        <v>4257000</v>
      </c>
      <c r="P370" s="476">
        <v>4270000</v>
      </c>
      <c r="Q370" s="478">
        <f t="shared" si="32"/>
        <v>0.10335917312661498</v>
      </c>
      <c r="R370" s="406">
        <v>25</v>
      </c>
      <c r="S370" s="476">
        <f t="shared" si="29"/>
        <v>5337500</v>
      </c>
      <c r="T370" s="476">
        <v>5370000</v>
      </c>
      <c r="U370" s="413">
        <f t="shared" si="30"/>
        <v>0.2576112412177986</v>
      </c>
      <c r="V370" s="406" t="s">
        <v>613</v>
      </c>
      <c r="W370" s="406" t="str">
        <f t="shared" si="27"/>
        <v>11</v>
      </c>
      <c r="X370" s="406" t="str">
        <f t="shared" si="28"/>
        <v>213</v>
      </c>
      <c r="Y370" s="414">
        <v>1200</v>
      </c>
      <c r="Z370" s="479">
        <v>1500000</v>
      </c>
      <c r="AA370" s="479"/>
      <c r="AB370" s="480"/>
      <c r="AC370" s="501"/>
      <c r="AD370" s="509"/>
      <c r="AE370" s="502"/>
      <c r="AF370" s="509"/>
      <c r="AG370" s="504"/>
    </row>
    <row r="371" spans="1:33" s="375" customFormat="1" ht="18.75" thickBot="1" x14ac:dyDescent="0.25">
      <c r="A371" s="361"/>
      <c r="B371" s="483" t="s">
        <v>391</v>
      </c>
      <c r="C371" s="497">
        <v>21312</v>
      </c>
      <c r="D371" s="420"/>
      <c r="E371" s="421"/>
      <c r="F371" s="421"/>
      <c r="G371" s="421"/>
      <c r="H371" s="421"/>
      <c r="I371" s="421"/>
      <c r="J371" s="421"/>
      <c r="K371" s="422"/>
      <c r="L371" s="422">
        <v>6470000</v>
      </c>
      <c r="M371" s="423" t="s">
        <v>266</v>
      </c>
      <c r="N371" s="419">
        <v>20</v>
      </c>
      <c r="O371" s="483">
        <f t="shared" si="31"/>
        <v>7764000</v>
      </c>
      <c r="P371" s="483">
        <v>7770000</v>
      </c>
      <c r="Q371" s="485">
        <f t="shared" si="32"/>
        <v>0.20092735703245751</v>
      </c>
      <c r="R371" s="420">
        <v>25</v>
      </c>
      <c r="S371" s="483">
        <f t="shared" si="29"/>
        <v>9712500</v>
      </c>
      <c r="T371" s="483">
        <v>9770000</v>
      </c>
      <c r="U371" s="426">
        <f t="shared" si="30"/>
        <v>0.2574002574002574</v>
      </c>
      <c r="V371" s="420" t="s">
        <v>613</v>
      </c>
      <c r="W371" s="420" t="str">
        <f t="shared" si="27"/>
        <v>12</v>
      </c>
      <c r="X371" s="420" t="str">
        <f t="shared" si="28"/>
        <v>213</v>
      </c>
      <c r="Y371" s="427">
        <v>2700</v>
      </c>
      <c r="Z371" s="486">
        <v>2300000</v>
      </c>
      <c r="AA371" s="486"/>
      <c r="AB371" s="487"/>
      <c r="AC371" s="501"/>
      <c r="AD371" s="509"/>
      <c r="AE371" s="502"/>
      <c r="AF371" s="509"/>
      <c r="AG371" s="504"/>
    </row>
    <row r="372" spans="1:33" ht="54" x14ac:dyDescent="0.2">
      <c r="A372" s="202"/>
      <c r="B372" s="275" t="s">
        <v>684</v>
      </c>
      <c r="C372" s="280">
        <v>21313</v>
      </c>
      <c r="D372" s="243"/>
      <c r="E372" s="272"/>
      <c r="F372" s="272"/>
      <c r="G372" s="272"/>
      <c r="H372" s="273"/>
      <c r="I372" s="272"/>
      <c r="J372" s="272"/>
      <c r="K372" s="228"/>
      <c r="L372" s="228">
        <v>8970000</v>
      </c>
      <c r="M372" s="229" t="s">
        <v>266</v>
      </c>
      <c r="N372" s="168">
        <v>30</v>
      </c>
      <c r="O372" s="264">
        <f t="shared" si="31"/>
        <v>11661000</v>
      </c>
      <c r="P372" s="246">
        <v>11700000</v>
      </c>
      <c r="Q372" s="265">
        <f t="shared" si="32"/>
        <v>0.30434782608695654</v>
      </c>
      <c r="R372" s="164">
        <v>25</v>
      </c>
      <c r="S372" s="247">
        <f t="shared" si="29"/>
        <v>14625000</v>
      </c>
      <c r="T372" s="248">
        <v>14670000</v>
      </c>
      <c r="U372" s="174">
        <f t="shared" si="30"/>
        <v>0.25384615384615383</v>
      </c>
      <c r="V372" s="243"/>
      <c r="W372" s="243" t="str">
        <f t="shared" si="27"/>
        <v>13</v>
      </c>
      <c r="X372" s="243" t="str">
        <f t="shared" si="28"/>
        <v>213</v>
      </c>
      <c r="Y372" s="218">
        <v>3800</v>
      </c>
      <c r="Z372" s="249">
        <v>4000000</v>
      </c>
      <c r="AA372" s="291"/>
      <c r="AB372" s="266"/>
      <c r="AC372" s="501" t="s">
        <v>771</v>
      </c>
      <c r="AD372" s="509" t="s">
        <v>801</v>
      </c>
      <c r="AE372" s="502">
        <v>0</v>
      </c>
      <c r="AF372" s="509" t="s">
        <v>790</v>
      </c>
    </row>
    <row r="373" spans="1:33" s="375" customFormat="1" x14ac:dyDescent="0.2">
      <c r="A373" s="361"/>
      <c r="B373" s="475" t="s">
        <v>393</v>
      </c>
      <c r="C373" s="495">
        <v>21315</v>
      </c>
      <c r="D373" s="363"/>
      <c r="E373" s="364"/>
      <c r="F373" s="364"/>
      <c r="G373" s="364"/>
      <c r="H373" s="364"/>
      <c r="I373" s="364"/>
      <c r="J373" s="364"/>
      <c r="K373" s="366"/>
      <c r="L373" s="366">
        <v>14570000</v>
      </c>
      <c r="M373" s="367" t="s">
        <v>266</v>
      </c>
      <c r="N373" s="368">
        <v>40</v>
      </c>
      <c r="O373" s="455">
        <f t="shared" si="31"/>
        <v>20398000</v>
      </c>
      <c r="P373" s="455">
        <v>20370000</v>
      </c>
      <c r="Q373" s="456">
        <f t="shared" si="32"/>
        <v>0.39807824296499655</v>
      </c>
      <c r="R373" s="363">
        <v>25</v>
      </c>
      <c r="S373" s="455">
        <f t="shared" si="29"/>
        <v>25462500</v>
      </c>
      <c r="T373" s="455">
        <v>25470000</v>
      </c>
      <c r="U373" s="370">
        <f t="shared" si="30"/>
        <v>0.25036818851251841</v>
      </c>
      <c r="V373" s="363" t="s">
        <v>613</v>
      </c>
      <c r="W373" s="363" t="str">
        <f t="shared" si="27"/>
        <v>15</v>
      </c>
      <c r="X373" s="363" t="str">
        <f t="shared" si="28"/>
        <v>213</v>
      </c>
      <c r="Y373" s="372">
        <v>9000</v>
      </c>
      <c r="Z373" s="462">
        <v>5900000</v>
      </c>
      <c r="AA373" s="463"/>
      <c r="AB373" s="458"/>
      <c r="AC373" s="501"/>
      <c r="AD373" s="509"/>
      <c r="AE373" s="502"/>
      <c r="AF373" s="509"/>
      <c r="AG373" s="504"/>
    </row>
    <row r="374" spans="1:33" s="375" customFormat="1" x14ac:dyDescent="0.2">
      <c r="A374" s="361"/>
      <c r="B374" s="454" t="s">
        <v>394</v>
      </c>
      <c r="C374" s="439">
        <v>21321</v>
      </c>
      <c r="D374" s="363"/>
      <c r="E374" s="364"/>
      <c r="F374" s="364"/>
      <c r="G374" s="364"/>
      <c r="H374" s="364"/>
      <c r="I374" s="364"/>
      <c r="J374" s="364"/>
      <c r="K374" s="366"/>
      <c r="L374" s="366">
        <v>5370000</v>
      </c>
      <c r="M374" s="367" t="s">
        <v>266</v>
      </c>
      <c r="N374" s="368">
        <v>10</v>
      </c>
      <c r="O374" s="455">
        <f t="shared" si="31"/>
        <v>5907000</v>
      </c>
      <c r="P374" s="455">
        <v>5970000</v>
      </c>
      <c r="Q374" s="456">
        <f t="shared" si="32"/>
        <v>0.11173184357541899</v>
      </c>
      <c r="R374" s="363">
        <v>25</v>
      </c>
      <c r="S374" s="455">
        <f t="shared" si="29"/>
        <v>7462500</v>
      </c>
      <c r="T374" s="455">
        <v>8070000</v>
      </c>
      <c r="U374" s="370">
        <f t="shared" si="30"/>
        <v>0.35175879396984927</v>
      </c>
      <c r="V374" s="363" t="s">
        <v>613</v>
      </c>
      <c r="W374" s="363" t="str">
        <f t="shared" si="27"/>
        <v>21</v>
      </c>
      <c r="X374" s="363" t="str">
        <f t="shared" si="28"/>
        <v>213</v>
      </c>
      <c r="Y374" s="372">
        <v>2500</v>
      </c>
      <c r="Z374" s="462">
        <v>2200000</v>
      </c>
      <c r="AA374" s="463"/>
      <c r="AB374" s="458"/>
      <c r="AC374" s="501"/>
      <c r="AD374" s="509"/>
      <c r="AE374" s="502"/>
      <c r="AF374" s="509"/>
      <c r="AG374" s="504"/>
    </row>
    <row r="375" spans="1:33" s="375" customFormat="1" x14ac:dyDescent="0.2">
      <c r="A375" s="361"/>
      <c r="B375" s="454" t="s">
        <v>395</v>
      </c>
      <c r="C375" s="439">
        <v>21322</v>
      </c>
      <c r="D375" s="363"/>
      <c r="E375" s="364"/>
      <c r="F375" s="364"/>
      <c r="G375" s="364"/>
      <c r="H375" s="364"/>
      <c r="I375" s="364"/>
      <c r="J375" s="364"/>
      <c r="K375" s="366"/>
      <c r="L375" s="366">
        <v>8070000</v>
      </c>
      <c r="M375" s="367" t="s">
        <v>266</v>
      </c>
      <c r="N375" s="368">
        <v>20</v>
      </c>
      <c r="O375" s="455">
        <f t="shared" si="31"/>
        <v>9684000</v>
      </c>
      <c r="P375" s="455">
        <v>9700000</v>
      </c>
      <c r="Q375" s="456">
        <f t="shared" si="32"/>
        <v>0.20198265179677818</v>
      </c>
      <c r="R375" s="363">
        <v>25</v>
      </c>
      <c r="S375" s="455">
        <f t="shared" si="29"/>
        <v>12125000</v>
      </c>
      <c r="T375" s="455">
        <v>13070000</v>
      </c>
      <c r="U375" s="370">
        <f t="shared" si="30"/>
        <v>0.34742268041237112</v>
      </c>
      <c r="V375" s="363" t="s">
        <v>613</v>
      </c>
      <c r="W375" s="363" t="str">
        <f t="shared" si="27"/>
        <v>22</v>
      </c>
      <c r="X375" s="363" t="str">
        <f t="shared" si="28"/>
        <v>213</v>
      </c>
      <c r="Y375" s="372">
        <v>3700</v>
      </c>
      <c r="Z375" s="462">
        <v>4100000</v>
      </c>
      <c r="AA375" s="463"/>
      <c r="AB375" s="458"/>
      <c r="AC375" s="501"/>
      <c r="AD375" s="509"/>
      <c r="AE375" s="502"/>
      <c r="AF375" s="509"/>
      <c r="AG375" s="504"/>
    </row>
    <row r="376" spans="1:33" s="375" customFormat="1" x14ac:dyDescent="0.2">
      <c r="A376" s="361"/>
      <c r="B376" s="454" t="s">
        <v>396</v>
      </c>
      <c r="C376" s="439">
        <v>21323</v>
      </c>
      <c r="D376" s="363"/>
      <c r="E376" s="364"/>
      <c r="F376" s="364"/>
      <c r="G376" s="364"/>
      <c r="H376" s="364"/>
      <c r="I376" s="364"/>
      <c r="J376" s="364"/>
      <c r="K376" s="366"/>
      <c r="L376" s="366">
        <v>10170000</v>
      </c>
      <c r="M376" s="367" t="s">
        <v>266</v>
      </c>
      <c r="N376" s="368">
        <v>30</v>
      </c>
      <c r="O376" s="455">
        <f t="shared" si="31"/>
        <v>13221000</v>
      </c>
      <c r="P376" s="455">
        <v>13270000</v>
      </c>
      <c r="Q376" s="456">
        <f t="shared" si="32"/>
        <v>0.30481809242871188</v>
      </c>
      <c r="R376" s="363">
        <v>25</v>
      </c>
      <c r="S376" s="455">
        <f t="shared" si="29"/>
        <v>16587500</v>
      </c>
      <c r="T376" s="455">
        <v>17970000</v>
      </c>
      <c r="U376" s="370">
        <f t="shared" si="30"/>
        <v>0.35418236623963828</v>
      </c>
      <c r="V376" s="363" t="s">
        <v>613</v>
      </c>
      <c r="W376" s="363" t="str">
        <f t="shared" si="27"/>
        <v>23</v>
      </c>
      <c r="X376" s="363" t="str">
        <f t="shared" si="28"/>
        <v>213</v>
      </c>
      <c r="Y376" s="372">
        <v>5700</v>
      </c>
      <c r="Z376" s="462">
        <v>5600000</v>
      </c>
      <c r="AA376" s="463"/>
      <c r="AB376" s="458"/>
      <c r="AC376" s="501"/>
      <c r="AD376" s="509"/>
      <c r="AE376" s="502"/>
      <c r="AF376" s="509"/>
      <c r="AG376" s="504"/>
    </row>
    <row r="377" spans="1:33" s="375" customFormat="1" x14ac:dyDescent="0.2">
      <c r="A377" s="361"/>
      <c r="B377" s="454" t="s">
        <v>397</v>
      </c>
      <c r="C377" s="439">
        <v>21325</v>
      </c>
      <c r="D377" s="363"/>
      <c r="E377" s="364"/>
      <c r="F377" s="364"/>
      <c r="G377" s="364"/>
      <c r="H377" s="364"/>
      <c r="I377" s="364"/>
      <c r="J377" s="364"/>
      <c r="K377" s="366"/>
      <c r="L377" s="366">
        <v>15070000</v>
      </c>
      <c r="M377" s="367" t="s">
        <v>266</v>
      </c>
      <c r="N377" s="368">
        <v>40</v>
      </c>
      <c r="O377" s="455">
        <f t="shared" si="31"/>
        <v>21098000</v>
      </c>
      <c r="P377" s="455">
        <v>21070000</v>
      </c>
      <c r="Q377" s="456">
        <f t="shared" si="32"/>
        <v>0.39814200398142002</v>
      </c>
      <c r="R377" s="363">
        <v>25</v>
      </c>
      <c r="S377" s="455">
        <f t="shared" si="29"/>
        <v>26337500</v>
      </c>
      <c r="T377" s="455">
        <v>28470000</v>
      </c>
      <c r="U377" s="370">
        <f t="shared" si="30"/>
        <v>0.35121025154247748</v>
      </c>
      <c r="V377" s="363" t="s">
        <v>613</v>
      </c>
      <c r="W377" s="363" t="str">
        <f t="shared" si="27"/>
        <v>25</v>
      </c>
      <c r="X377" s="363" t="str">
        <f t="shared" si="28"/>
        <v>213</v>
      </c>
      <c r="Y377" s="372">
        <v>9000</v>
      </c>
      <c r="Z377" s="462">
        <v>7050000</v>
      </c>
      <c r="AA377" s="463"/>
      <c r="AB377" s="458"/>
      <c r="AC377" s="501"/>
      <c r="AD377" s="509"/>
      <c r="AE377" s="502"/>
      <c r="AF377" s="509"/>
      <c r="AG377" s="504"/>
    </row>
    <row r="378" spans="1:33" s="375" customFormat="1" x14ac:dyDescent="0.2">
      <c r="A378" s="361"/>
      <c r="B378" s="454" t="s">
        <v>398</v>
      </c>
      <c r="C378" s="439">
        <v>21331</v>
      </c>
      <c r="D378" s="363"/>
      <c r="E378" s="364"/>
      <c r="F378" s="364"/>
      <c r="G378" s="364"/>
      <c r="H378" s="364"/>
      <c r="I378" s="364"/>
      <c r="J378" s="364"/>
      <c r="K378" s="366"/>
      <c r="L378" s="366">
        <v>5870000</v>
      </c>
      <c r="M378" s="367" t="s">
        <v>266</v>
      </c>
      <c r="N378" s="368">
        <v>10</v>
      </c>
      <c r="O378" s="455">
        <f t="shared" si="31"/>
        <v>6457000</v>
      </c>
      <c r="P378" s="455">
        <v>6470000</v>
      </c>
      <c r="Q378" s="456">
        <f t="shared" si="32"/>
        <v>0.10221465076660988</v>
      </c>
      <c r="R378" s="363">
        <v>25</v>
      </c>
      <c r="S378" s="455">
        <f t="shared" si="29"/>
        <v>8087500</v>
      </c>
      <c r="T378" s="455">
        <v>8770000</v>
      </c>
      <c r="U378" s="370">
        <f t="shared" si="30"/>
        <v>0.3554868624420402</v>
      </c>
      <c r="V378" s="363" t="s">
        <v>613</v>
      </c>
      <c r="W378" s="363" t="str">
        <f t="shared" si="27"/>
        <v>31</v>
      </c>
      <c r="X378" s="363" t="str">
        <f t="shared" si="28"/>
        <v>213</v>
      </c>
      <c r="Y378" s="372">
        <v>2500</v>
      </c>
      <c r="Z378" s="462">
        <v>2800000</v>
      </c>
      <c r="AA378" s="463"/>
      <c r="AB378" s="458"/>
      <c r="AC378" s="501"/>
      <c r="AD378" s="509"/>
      <c r="AE378" s="502"/>
      <c r="AF378" s="509"/>
      <c r="AG378" s="504"/>
    </row>
    <row r="379" spans="1:33" s="375" customFormat="1" x14ac:dyDescent="0.2">
      <c r="A379" s="361"/>
      <c r="B379" s="454" t="s">
        <v>399</v>
      </c>
      <c r="C379" s="439">
        <v>21332</v>
      </c>
      <c r="D379" s="363"/>
      <c r="E379" s="364"/>
      <c r="F379" s="364"/>
      <c r="G379" s="364"/>
      <c r="H379" s="364"/>
      <c r="I379" s="364"/>
      <c r="J379" s="364"/>
      <c r="K379" s="366"/>
      <c r="L379" s="366">
        <v>8270000</v>
      </c>
      <c r="M379" s="367" t="s">
        <v>266</v>
      </c>
      <c r="N379" s="368">
        <v>20</v>
      </c>
      <c r="O379" s="455">
        <f t="shared" si="31"/>
        <v>9924000</v>
      </c>
      <c r="P379" s="455">
        <v>9970000</v>
      </c>
      <c r="Q379" s="456">
        <f t="shared" si="32"/>
        <v>0.20556227327690446</v>
      </c>
      <c r="R379" s="363">
        <v>25</v>
      </c>
      <c r="S379" s="455">
        <f t="shared" si="29"/>
        <v>12462500</v>
      </c>
      <c r="T379" s="455">
        <v>12570000</v>
      </c>
      <c r="U379" s="370">
        <f t="shared" si="30"/>
        <v>0.26078234704112335</v>
      </c>
      <c r="V379" s="363" t="s">
        <v>613</v>
      </c>
      <c r="W379" s="363" t="str">
        <f t="shared" ref="W379:W442" si="33">RIGHT(C379:C379,2)</f>
        <v>32</v>
      </c>
      <c r="X379" s="363" t="str">
        <f t="shared" ref="X379:X442" si="34">LEFT(C379,3)</f>
        <v>213</v>
      </c>
      <c r="Y379" s="372">
        <v>3700</v>
      </c>
      <c r="Z379" s="462">
        <v>4200000</v>
      </c>
      <c r="AA379" s="463"/>
      <c r="AB379" s="458"/>
      <c r="AC379" s="501"/>
      <c r="AD379" s="509"/>
      <c r="AE379" s="502"/>
      <c r="AF379" s="509"/>
      <c r="AG379" s="504"/>
    </row>
    <row r="380" spans="1:33" s="375" customFormat="1" x14ac:dyDescent="0.2">
      <c r="A380" s="361"/>
      <c r="B380" s="454" t="s">
        <v>400</v>
      </c>
      <c r="C380" s="439">
        <v>21333</v>
      </c>
      <c r="D380" s="363"/>
      <c r="E380" s="364"/>
      <c r="F380" s="364"/>
      <c r="G380" s="364"/>
      <c r="H380" s="364"/>
      <c r="I380" s="364"/>
      <c r="J380" s="364"/>
      <c r="K380" s="366"/>
      <c r="L380" s="366">
        <v>10470000</v>
      </c>
      <c r="M380" s="367" t="s">
        <v>266</v>
      </c>
      <c r="N380" s="368">
        <v>30</v>
      </c>
      <c r="O380" s="455">
        <f t="shared" si="31"/>
        <v>13611000</v>
      </c>
      <c r="P380" s="455">
        <v>13670000</v>
      </c>
      <c r="Q380" s="456">
        <f t="shared" si="32"/>
        <v>0.30563514804202485</v>
      </c>
      <c r="R380" s="363">
        <v>25</v>
      </c>
      <c r="S380" s="455">
        <f t="shared" si="29"/>
        <v>17087500</v>
      </c>
      <c r="T380" s="455">
        <v>17170000</v>
      </c>
      <c r="U380" s="370">
        <f t="shared" si="30"/>
        <v>0.25603511338697876</v>
      </c>
      <c r="V380" s="363" t="s">
        <v>613</v>
      </c>
      <c r="W380" s="363" t="str">
        <f t="shared" si="33"/>
        <v>33</v>
      </c>
      <c r="X380" s="363" t="str">
        <f t="shared" si="34"/>
        <v>213</v>
      </c>
      <c r="Y380" s="372">
        <v>5700</v>
      </c>
      <c r="Z380" s="462">
        <v>6500000</v>
      </c>
      <c r="AA380" s="463"/>
      <c r="AB380" s="458"/>
      <c r="AC380" s="501"/>
      <c r="AD380" s="509"/>
      <c r="AE380" s="502"/>
      <c r="AF380" s="509"/>
      <c r="AG380" s="504"/>
    </row>
    <row r="381" spans="1:33" s="375" customFormat="1" x14ac:dyDescent="0.2">
      <c r="A381" s="361"/>
      <c r="B381" s="454" t="s">
        <v>401</v>
      </c>
      <c r="C381" s="439">
        <v>21335</v>
      </c>
      <c r="D381" s="363"/>
      <c r="E381" s="364"/>
      <c r="F381" s="364"/>
      <c r="G381" s="364"/>
      <c r="H381" s="364"/>
      <c r="I381" s="364"/>
      <c r="J381" s="364"/>
      <c r="K381" s="366"/>
      <c r="L381" s="366">
        <v>15670000</v>
      </c>
      <c r="M381" s="367" t="s">
        <v>266</v>
      </c>
      <c r="N381" s="368">
        <v>40</v>
      </c>
      <c r="O381" s="455">
        <f t="shared" si="31"/>
        <v>21938000</v>
      </c>
      <c r="P381" s="455">
        <v>21970000</v>
      </c>
      <c r="Q381" s="456">
        <f t="shared" si="32"/>
        <v>0.40204211869814932</v>
      </c>
      <c r="R381" s="363">
        <v>25</v>
      </c>
      <c r="S381" s="455">
        <f t="shared" ref="S381:S444" si="35">P381+(P381*R381/100)</f>
        <v>27462500</v>
      </c>
      <c r="T381" s="455">
        <v>29670000</v>
      </c>
      <c r="U381" s="370">
        <f t="shared" ref="U381:U444" si="36">(T381-P381)/P381</f>
        <v>0.35047792444242148</v>
      </c>
      <c r="V381" s="363" t="s">
        <v>613</v>
      </c>
      <c r="W381" s="363" t="str">
        <f t="shared" si="33"/>
        <v>35</v>
      </c>
      <c r="X381" s="363" t="str">
        <f t="shared" si="34"/>
        <v>213</v>
      </c>
      <c r="Y381" s="372">
        <v>9000</v>
      </c>
      <c r="Z381" s="462">
        <v>8100000</v>
      </c>
      <c r="AA381" s="463"/>
      <c r="AB381" s="458"/>
      <c r="AC381" s="501"/>
      <c r="AD381" s="509"/>
      <c r="AE381" s="502"/>
      <c r="AF381" s="509"/>
      <c r="AG381" s="504"/>
    </row>
    <row r="382" spans="1:33" x14ac:dyDescent="0.2">
      <c r="A382" s="202"/>
      <c r="B382" s="276" t="s">
        <v>685</v>
      </c>
      <c r="C382" s="271">
        <v>21341</v>
      </c>
      <c r="D382" s="236"/>
      <c r="E382" s="263"/>
      <c r="F382" s="263"/>
      <c r="G382" s="263"/>
      <c r="H382" s="269"/>
      <c r="I382" s="263"/>
      <c r="J382" s="263"/>
      <c r="K382" s="224"/>
      <c r="L382" s="224">
        <v>13270000</v>
      </c>
      <c r="M382" s="225" t="s">
        <v>266</v>
      </c>
      <c r="N382" s="60">
        <v>40</v>
      </c>
      <c r="O382" s="261">
        <f t="shared" si="31"/>
        <v>18578000</v>
      </c>
      <c r="P382" s="239">
        <v>18570000</v>
      </c>
      <c r="Q382" s="262">
        <f t="shared" si="32"/>
        <v>0.39939713639788998</v>
      </c>
      <c r="R382" s="119">
        <v>25</v>
      </c>
      <c r="S382" s="240">
        <f t="shared" si="35"/>
        <v>23212500</v>
      </c>
      <c r="T382" s="241">
        <v>24670000</v>
      </c>
      <c r="U382" s="137">
        <f t="shared" si="36"/>
        <v>0.32848680667743674</v>
      </c>
      <c r="V382" s="236"/>
      <c r="W382" s="236" t="str">
        <f t="shared" si="33"/>
        <v>41</v>
      </c>
      <c r="X382" s="236" t="str">
        <f t="shared" si="34"/>
        <v>213</v>
      </c>
      <c r="Y382" s="144">
        <v>5700</v>
      </c>
      <c r="Z382" s="242">
        <v>9700000</v>
      </c>
      <c r="AA382" s="292"/>
      <c r="AB382" s="358"/>
    </row>
    <row r="383" spans="1:33" ht="18.75" thickBot="1" x14ac:dyDescent="0.25">
      <c r="A383" s="202"/>
      <c r="B383" s="277" t="s">
        <v>686</v>
      </c>
      <c r="C383" s="281">
        <v>21344</v>
      </c>
      <c r="D383" s="274"/>
      <c r="E383" s="196"/>
      <c r="F383" s="196"/>
      <c r="G383" s="196"/>
      <c r="H383" s="196"/>
      <c r="I383" s="196"/>
      <c r="J383" s="196"/>
      <c r="K383" s="230"/>
      <c r="L383" s="230">
        <v>24870000</v>
      </c>
      <c r="M383" s="231" t="s">
        <v>266</v>
      </c>
      <c r="N383" s="184">
        <v>25</v>
      </c>
      <c r="O383" s="267">
        <f t="shared" si="31"/>
        <v>31087500</v>
      </c>
      <c r="P383" s="253">
        <v>30870000</v>
      </c>
      <c r="Q383" s="268">
        <f t="shared" si="32"/>
        <v>0.24125452352231605</v>
      </c>
      <c r="R383" s="181">
        <v>25</v>
      </c>
      <c r="S383" s="254">
        <f t="shared" si="35"/>
        <v>38587500</v>
      </c>
      <c r="T383" s="255">
        <v>41670000</v>
      </c>
      <c r="U383" s="190">
        <f t="shared" si="36"/>
        <v>0.3498542274052478</v>
      </c>
      <c r="V383" s="256"/>
      <c r="W383" s="256" t="str">
        <f t="shared" si="33"/>
        <v>44</v>
      </c>
      <c r="X383" s="256" t="str">
        <f t="shared" si="34"/>
        <v>213</v>
      </c>
      <c r="Y383" s="347">
        <v>9000</v>
      </c>
      <c r="Z383" s="257">
        <v>14450000</v>
      </c>
      <c r="AA383" s="293"/>
      <c r="AB383" s="359"/>
    </row>
    <row r="384" spans="1:33" s="375" customFormat="1" ht="54.75" thickBot="1" x14ac:dyDescent="0.25">
      <c r="A384" s="361"/>
      <c r="B384" s="465" t="s">
        <v>432</v>
      </c>
      <c r="C384" s="465">
        <v>21711</v>
      </c>
      <c r="D384" s="465"/>
      <c r="E384" s="466"/>
      <c r="F384" s="466"/>
      <c r="G384" s="466"/>
      <c r="H384" s="466"/>
      <c r="I384" s="466"/>
      <c r="J384" s="466"/>
      <c r="K384" s="467"/>
      <c r="L384" s="467">
        <v>3870000</v>
      </c>
      <c r="M384" s="468" t="s">
        <v>266</v>
      </c>
      <c r="N384" s="469">
        <v>10</v>
      </c>
      <c r="O384" s="464">
        <f t="shared" si="31"/>
        <v>4257000</v>
      </c>
      <c r="P384" s="464">
        <v>4270000</v>
      </c>
      <c r="Q384" s="470">
        <f t="shared" si="32"/>
        <v>0.10335917312661498</v>
      </c>
      <c r="R384" s="465">
        <v>25</v>
      </c>
      <c r="S384" s="464">
        <f t="shared" si="35"/>
        <v>5337500</v>
      </c>
      <c r="T384" s="464">
        <v>5370000</v>
      </c>
      <c r="U384" s="471">
        <f t="shared" si="36"/>
        <v>0.2576112412177986</v>
      </c>
      <c r="V384" s="465" t="s">
        <v>613</v>
      </c>
      <c r="W384" s="465" t="str">
        <f t="shared" si="33"/>
        <v>11</v>
      </c>
      <c r="X384" s="465" t="str">
        <f t="shared" si="34"/>
        <v>217</v>
      </c>
      <c r="Y384" s="472">
        <v>2500</v>
      </c>
      <c r="Z384" s="473">
        <v>2500000</v>
      </c>
      <c r="AA384" s="473"/>
      <c r="AB384" s="498" t="s">
        <v>600</v>
      </c>
      <c r="AC384" s="501"/>
      <c r="AD384" s="509"/>
      <c r="AE384" s="502"/>
      <c r="AF384" s="509"/>
      <c r="AG384" s="504"/>
    </row>
    <row r="385" spans="1:33" x14ac:dyDescent="0.2">
      <c r="A385" s="202"/>
      <c r="B385" s="163" t="s">
        <v>699</v>
      </c>
      <c r="C385" s="164">
        <v>21712</v>
      </c>
      <c r="D385" s="243"/>
      <c r="E385" s="272"/>
      <c r="F385" s="194"/>
      <c r="G385" s="272"/>
      <c r="H385" s="273"/>
      <c r="I385" s="272"/>
      <c r="J385" s="272"/>
      <c r="K385" s="228"/>
      <c r="L385" s="228">
        <v>6470000</v>
      </c>
      <c r="M385" s="229" t="s">
        <v>266</v>
      </c>
      <c r="N385" s="168">
        <v>20</v>
      </c>
      <c r="O385" s="264">
        <f t="shared" si="31"/>
        <v>7764000</v>
      </c>
      <c r="P385" s="246">
        <v>7770000</v>
      </c>
      <c r="Q385" s="265">
        <f t="shared" si="32"/>
        <v>0.20092735703245751</v>
      </c>
      <c r="R385" s="164">
        <v>25</v>
      </c>
      <c r="S385" s="247">
        <f t="shared" si="35"/>
        <v>9712500</v>
      </c>
      <c r="T385" s="248">
        <v>9770000</v>
      </c>
      <c r="U385" s="174">
        <f t="shared" si="36"/>
        <v>0.2574002574002574</v>
      </c>
      <c r="V385" s="243"/>
      <c r="W385" s="243" t="str">
        <f t="shared" si="33"/>
        <v>12</v>
      </c>
      <c r="X385" s="243" t="str">
        <f t="shared" si="34"/>
        <v>217</v>
      </c>
      <c r="Y385" s="218">
        <v>3000</v>
      </c>
      <c r="Z385" s="249">
        <v>3100000</v>
      </c>
      <c r="AA385" s="291"/>
      <c r="AB385" s="266"/>
      <c r="AC385" s="505" t="s">
        <v>775</v>
      </c>
      <c r="AD385" s="509" t="s">
        <v>736</v>
      </c>
      <c r="AE385" s="502" t="s">
        <v>740</v>
      </c>
      <c r="AF385" s="509" t="s">
        <v>802</v>
      </c>
    </row>
    <row r="386" spans="1:33" s="375" customFormat="1" x14ac:dyDescent="0.2">
      <c r="A386" s="361"/>
      <c r="B386" s="404" t="s">
        <v>629</v>
      </c>
      <c r="C386" s="363">
        <v>21713</v>
      </c>
      <c r="D386" s="363"/>
      <c r="E386" s="364"/>
      <c r="F386" s="364"/>
      <c r="G386" s="364"/>
      <c r="H386" s="364"/>
      <c r="I386" s="364"/>
      <c r="J386" s="364"/>
      <c r="K386" s="366"/>
      <c r="L386" s="366">
        <v>8970000</v>
      </c>
      <c r="M386" s="367" t="s">
        <v>266</v>
      </c>
      <c r="N386" s="368">
        <v>30</v>
      </c>
      <c r="O386" s="455">
        <f t="shared" si="31"/>
        <v>11661000</v>
      </c>
      <c r="P386" s="455">
        <v>11700000</v>
      </c>
      <c r="Q386" s="456">
        <f t="shared" si="32"/>
        <v>0.30434782608695654</v>
      </c>
      <c r="R386" s="363">
        <v>25</v>
      </c>
      <c r="S386" s="455">
        <f t="shared" si="35"/>
        <v>14625000</v>
      </c>
      <c r="T386" s="455">
        <v>14670000</v>
      </c>
      <c r="U386" s="370">
        <f t="shared" si="36"/>
        <v>0.25384615384615383</v>
      </c>
      <c r="V386" s="363" t="s">
        <v>613</v>
      </c>
      <c r="W386" s="363" t="str">
        <f t="shared" si="33"/>
        <v>13</v>
      </c>
      <c r="X386" s="363" t="str">
        <f t="shared" si="34"/>
        <v>217</v>
      </c>
      <c r="Y386" s="372">
        <v>5700</v>
      </c>
      <c r="Z386" s="462">
        <v>5170000</v>
      </c>
      <c r="AA386" s="463"/>
      <c r="AB386" s="458"/>
      <c r="AC386" s="501"/>
      <c r="AD386" s="509"/>
      <c r="AE386" s="502"/>
      <c r="AF386" s="509"/>
      <c r="AG386" s="504"/>
    </row>
    <row r="387" spans="1:33" s="375" customFormat="1" x14ac:dyDescent="0.2">
      <c r="A387" s="361"/>
      <c r="B387" s="404" t="s">
        <v>435</v>
      </c>
      <c r="C387" s="363">
        <v>21715</v>
      </c>
      <c r="D387" s="363"/>
      <c r="E387" s="364"/>
      <c r="F387" s="364"/>
      <c r="G387" s="364"/>
      <c r="H387" s="364"/>
      <c r="I387" s="364"/>
      <c r="J387" s="364"/>
      <c r="K387" s="366"/>
      <c r="L387" s="366">
        <v>14570000</v>
      </c>
      <c r="M387" s="367" t="s">
        <v>266</v>
      </c>
      <c r="N387" s="368">
        <v>40</v>
      </c>
      <c r="O387" s="455">
        <f t="shared" si="31"/>
        <v>20398000</v>
      </c>
      <c r="P387" s="455">
        <v>20370000</v>
      </c>
      <c r="Q387" s="456">
        <f t="shared" si="32"/>
        <v>0.39807824296499655</v>
      </c>
      <c r="R387" s="363">
        <v>25</v>
      </c>
      <c r="S387" s="455">
        <f t="shared" si="35"/>
        <v>25462500</v>
      </c>
      <c r="T387" s="455">
        <v>25470000</v>
      </c>
      <c r="U387" s="370">
        <f t="shared" si="36"/>
        <v>0.25036818851251841</v>
      </c>
      <c r="V387" s="363" t="s">
        <v>613</v>
      </c>
      <c r="W387" s="363" t="str">
        <f t="shared" si="33"/>
        <v>15</v>
      </c>
      <c r="X387" s="363" t="str">
        <f t="shared" si="34"/>
        <v>217</v>
      </c>
      <c r="Y387" s="372">
        <v>9000</v>
      </c>
      <c r="Z387" s="462">
        <v>5900000</v>
      </c>
      <c r="AA387" s="463"/>
      <c r="AB387" s="458"/>
      <c r="AC387" s="501"/>
      <c r="AD387" s="509"/>
      <c r="AE387" s="502"/>
      <c r="AF387" s="509"/>
      <c r="AG387" s="504"/>
    </row>
    <row r="388" spans="1:33" s="375" customFormat="1" x14ac:dyDescent="0.2">
      <c r="A388" s="361"/>
      <c r="B388" s="454" t="s">
        <v>436</v>
      </c>
      <c r="C388" s="431">
        <v>21721</v>
      </c>
      <c r="D388" s="363"/>
      <c r="E388" s="364"/>
      <c r="F388" s="364"/>
      <c r="G388" s="364"/>
      <c r="H388" s="364"/>
      <c r="I388" s="364"/>
      <c r="J388" s="364"/>
      <c r="K388" s="366"/>
      <c r="L388" s="366">
        <v>5370000</v>
      </c>
      <c r="M388" s="367" t="s">
        <v>266</v>
      </c>
      <c r="N388" s="368">
        <v>10</v>
      </c>
      <c r="O388" s="455">
        <f t="shared" si="31"/>
        <v>5907000</v>
      </c>
      <c r="P388" s="455">
        <v>5970000</v>
      </c>
      <c r="Q388" s="456">
        <f t="shared" si="32"/>
        <v>0.11173184357541899</v>
      </c>
      <c r="R388" s="363">
        <v>25</v>
      </c>
      <c r="S388" s="455">
        <f t="shared" si="35"/>
        <v>7462500</v>
      </c>
      <c r="T388" s="455">
        <v>8070000</v>
      </c>
      <c r="U388" s="370">
        <f t="shared" si="36"/>
        <v>0.35175879396984927</v>
      </c>
      <c r="V388" s="363" t="s">
        <v>613</v>
      </c>
      <c r="W388" s="363" t="str">
        <f t="shared" si="33"/>
        <v>21</v>
      </c>
      <c r="X388" s="363" t="str">
        <f t="shared" si="34"/>
        <v>217</v>
      </c>
      <c r="Y388" s="372">
        <v>2500</v>
      </c>
      <c r="Z388" s="462">
        <v>3400000</v>
      </c>
      <c r="AA388" s="463"/>
      <c r="AB388" s="458"/>
      <c r="AC388" s="501"/>
      <c r="AD388" s="509"/>
      <c r="AE388" s="502"/>
      <c r="AF388" s="509"/>
      <c r="AG388" s="504"/>
    </row>
    <row r="389" spans="1:33" s="375" customFormat="1" x14ac:dyDescent="0.2">
      <c r="A389" s="361"/>
      <c r="B389" s="454" t="s">
        <v>437</v>
      </c>
      <c r="C389" s="431">
        <v>21722</v>
      </c>
      <c r="D389" s="363"/>
      <c r="E389" s="364"/>
      <c r="F389" s="364"/>
      <c r="G389" s="364"/>
      <c r="H389" s="364"/>
      <c r="I389" s="364"/>
      <c r="J389" s="364"/>
      <c r="K389" s="366"/>
      <c r="L389" s="366">
        <v>8070000</v>
      </c>
      <c r="M389" s="367" t="s">
        <v>266</v>
      </c>
      <c r="N389" s="368">
        <v>20</v>
      </c>
      <c r="O389" s="455">
        <f t="shared" si="31"/>
        <v>9684000</v>
      </c>
      <c r="P389" s="455">
        <v>9700000</v>
      </c>
      <c r="Q389" s="456">
        <f t="shared" si="32"/>
        <v>0.20198265179677818</v>
      </c>
      <c r="R389" s="363">
        <v>25</v>
      </c>
      <c r="S389" s="455">
        <f t="shared" si="35"/>
        <v>12125000</v>
      </c>
      <c r="T389" s="455">
        <v>13070000</v>
      </c>
      <c r="U389" s="370">
        <f t="shared" si="36"/>
        <v>0.34742268041237112</v>
      </c>
      <c r="V389" s="363" t="s">
        <v>613</v>
      </c>
      <c r="W389" s="363" t="str">
        <f t="shared" si="33"/>
        <v>22</v>
      </c>
      <c r="X389" s="363" t="str">
        <f t="shared" si="34"/>
        <v>217</v>
      </c>
      <c r="Y389" s="372">
        <v>3700</v>
      </c>
      <c r="Z389" s="462">
        <v>5780000</v>
      </c>
      <c r="AA389" s="463"/>
      <c r="AB389" s="458"/>
      <c r="AC389" s="501"/>
      <c r="AD389" s="509"/>
      <c r="AE389" s="502"/>
      <c r="AF389" s="509"/>
      <c r="AG389" s="504"/>
    </row>
    <row r="390" spans="1:33" s="375" customFormat="1" x14ac:dyDescent="0.2">
      <c r="A390" s="361"/>
      <c r="B390" s="454" t="s">
        <v>438</v>
      </c>
      <c r="C390" s="431">
        <v>21723</v>
      </c>
      <c r="D390" s="363"/>
      <c r="E390" s="364"/>
      <c r="F390" s="364"/>
      <c r="G390" s="364"/>
      <c r="H390" s="364"/>
      <c r="I390" s="364"/>
      <c r="J390" s="364"/>
      <c r="K390" s="366"/>
      <c r="L390" s="366">
        <v>10170000</v>
      </c>
      <c r="M390" s="367" t="s">
        <v>266</v>
      </c>
      <c r="N390" s="368">
        <v>30</v>
      </c>
      <c r="O390" s="455">
        <f t="shared" si="31"/>
        <v>13221000</v>
      </c>
      <c r="P390" s="455">
        <v>13270000</v>
      </c>
      <c r="Q390" s="456">
        <f t="shared" si="32"/>
        <v>0.30481809242871188</v>
      </c>
      <c r="R390" s="363">
        <v>25</v>
      </c>
      <c r="S390" s="455">
        <f t="shared" si="35"/>
        <v>16587500</v>
      </c>
      <c r="T390" s="455">
        <v>17970000</v>
      </c>
      <c r="U390" s="370">
        <f t="shared" si="36"/>
        <v>0.35418236623963828</v>
      </c>
      <c r="V390" s="363" t="s">
        <v>613</v>
      </c>
      <c r="W390" s="363" t="str">
        <f t="shared" si="33"/>
        <v>23</v>
      </c>
      <c r="X390" s="363" t="str">
        <f t="shared" si="34"/>
        <v>217</v>
      </c>
      <c r="Y390" s="372">
        <v>5700</v>
      </c>
      <c r="Z390" s="462">
        <v>7100000</v>
      </c>
      <c r="AA390" s="463"/>
      <c r="AB390" s="458"/>
      <c r="AC390" s="501"/>
      <c r="AD390" s="509"/>
      <c r="AE390" s="502"/>
      <c r="AF390" s="509"/>
      <c r="AG390" s="504"/>
    </row>
    <row r="391" spans="1:33" s="375" customFormat="1" x14ac:dyDescent="0.2">
      <c r="A391" s="361"/>
      <c r="B391" s="454" t="s">
        <v>439</v>
      </c>
      <c r="C391" s="431">
        <v>21725</v>
      </c>
      <c r="D391" s="363"/>
      <c r="E391" s="364"/>
      <c r="F391" s="364"/>
      <c r="G391" s="364"/>
      <c r="H391" s="364"/>
      <c r="I391" s="364"/>
      <c r="J391" s="364"/>
      <c r="K391" s="366"/>
      <c r="L391" s="366">
        <v>15070000</v>
      </c>
      <c r="M391" s="367" t="s">
        <v>266</v>
      </c>
      <c r="N391" s="368">
        <v>40</v>
      </c>
      <c r="O391" s="455">
        <f t="shared" si="31"/>
        <v>21098000</v>
      </c>
      <c r="P391" s="455">
        <v>21070000</v>
      </c>
      <c r="Q391" s="456">
        <f t="shared" si="32"/>
        <v>0.39814200398142002</v>
      </c>
      <c r="R391" s="363">
        <v>25</v>
      </c>
      <c r="S391" s="455">
        <f t="shared" si="35"/>
        <v>26337500</v>
      </c>
      <c r="T391" s="455">
        <v>28470000</v>
      </c>
      <c r="U391" s="370">
        <f t="shared" si="36"/>
        <v>0.35121025154247748</v>
      </c>
      <c r="V391" s="363" t="s">
        <v>613</v>
      </c>
      <c r="W391" s="363" t="str">
        <f t="shared" si="33"/>
        <v>25</v>
      </c>
      <c r="X391" s="363" t="str">
        <f t="shared" si="34"/>
        <v>217</v>
      </c>
      <c r="Y391" s="372">
        <v>9000</v>
      </c>
      <c r="Z391" s="462">
        <v>3950000</v>
      </c>
      <c r="AA391" s="463"/>
      <c r="AB391" s="458"/>
      <c r="AC391" s="501"/>
      <c r="AD391" s="509"/>
      <c r="AE391" s="502"/>
      <c r="AF391" s="509"/>
      <c r="AG391" s="504"/>
    </row>
    <row r="392" spans="1:33" s="375" customFormat="1" x14ac:dyDescent="0.2">
      <c r="A392" s="361"/>
      <c r="B392" s="454" t="s">
        <v>440</v>
      </c>
      <c r="C392" s="431">
        <v>21731</v>
      </c>
      <c r="D392" s="363"/>
      <c r="E392" s="364"/>
      <c r="F392" s="364"/>
      <c r="G392" s="364"/>
      <c r="H392" s="364"/>
      <c r="I392" s="364"/>
      <c r="J392" s="364"/>
      <c r="K392" s="366"/>
      <c r="L392" s="366">
        <v>5870000</v>
      </c>
      <c r="M392" s="367" t="s">
        <v>266</v>
      </c>
      <c r="N392" s="368">
        <v>10</v>
      </c>
      <c r="O392" s="455">
        <f t="shared" si="31"/>
        <v>6457000</v>
      </c>
      <c r="P392" s="455">
        <v>6470000</v>
      </c>
      <c r="Q392" s="456">
        <f t="shared" si="32"/>
        <v>0.10221465076660988</v>
      </c>
      <c r="R392" s="363">
        <v>25</v>
      </c>
      <c r="S392" s="455">
        <f t="shared" si="35"/>
        <v>8087500</v>
      </c>
      <c r="T392" s="455">
        <v>8770000</v>
      </c>
      <c r="U392" s="370">
        <f t="shared" si="36"/>
        <v>0.3554868624420402</v>
      </c>
      <c r="V392" s="363" t="s">
        <v>613</v>
      </c>
      <c r="W392" s="363" t="str">
        <f t="shared" si="33"/>
        <v>31</v>
      </c>
      <c r="X392" s="363" t="str">
        <f t="shared" si="34"/>
        <v>217</v>
      </c>
      <c r="Y392" s="372">
        <v>2500</v>
      </c>
      <c r="Z392" s="462">
        <v>6100000</v>
      </c>
      <c r="AA392" s="463"/>
      <c r="AB392" s="458"/>
      <c r="AC392" s="501"/>
      <c r="AD392" s="509"/>
      <c r="AE392" s="502"/>
      <c r="AF392" s="509"/>
      <c r="AG392" s="504"/>
    </row>
    <row r="393" spans="1:33" s="375" customFormat="1" x14ac:dyDescent="0.2">
      <c r="A393" s="361"/>
      <c r="B393" s="454" t="s">
        <v>441</v>
      </c>
      <c r="C393" s="431">
        <v>21732</v>
      </c>
      <c r="D393" s="363"/>
      <c r="E393" s="364"/>
      <c r="F393" s="364"/>
      <c r="G393" s="364"/>
      <c r="H393" s="364"/>
      <c r="I393" s="364"/>
      <c r="J393" s="364"/>
      <c r="K393" s="366"/>
      <c r="L393" s="366">
        <v>8270000</v>
      </c>
      <c r="M393" s="367" t="s">
        <v>266</v>
      </c>
      <c r="N393" s="368">
        <v>20</v>
      </c>
      <c r="O393" s="455">
        <f t="shared" si="31"/>
        <v>9924000</v>
      </c>
      <c r="P393" s="455">
        <v>9970000</v>
      </c>
      <c r="Q393" s="456">
        <f t="shared" si="32"/>
        <v>0.20556227327690446</v>
      </c>
      <c r="R393" s="363">
        <v>25</v>
      </c>
      <c r="S393" s="455">
        <f t="shared" si="35"/>
        <v>12462500</v>
      </c>
      <c r="T393" s="455">
        <v>12570000</v>
      </c>
      <c r="U393" s="370">
        <f t="shared" si="36"/>
        <v>0.26078234704112335</v>
      </c>
      <c r="V393" s="363" t="s">
        <v>613</v>
      </c>
      <c r="W393" s="363" t="str">
        <f t="shared" si="33"/>
        <v>32</v>
      </c>
      <c r="X393" s="363" t="str">
        <f t="shared" si="34"/>
        <v>217</v>
      </c>
      <c r="Y393" s="372">
        <v>3700</v>
      </c>
      <c r="Z393" s="462">
        <v>6900000</v>
      </c>
      <c r="AA393" s="463"/>
      <c r="AB393" s="458"/>
      <c r="AC393" s="501"/>
      <c r="AD393" s="509"/>
      <c r="AE393" s="502"/>
      <c r="AF393" s="509"/>
      <c r="AG393" s="504"/>
    </row>
    <row r="394" spans="1:33" x14ac:dyDescent="0.2">
      <c r="A394" s="202"/>
      <c r="B394" s="175" t="s">
        <v>630</v>
      </c>
      <c r="C394" s="119">
        <v>21733</v>
      </c>
      <c r="D394" s="236"/>
      <c r="E394" s="263"/>
      <c r="F394" s="126"/>
      <c r="G394" s="263"/>
      <c r="H394" s="269"/>
      <c r="I394" s="263"/>
      <c r="J394" s="263"/>
      <c r="K394" s="224"/>
      <c r="L394" s="224">
        <v>10470000</v>
      </c>
      <c r="M394" s="225" t="s">
        <v>266</v>
      </c>
      <c r="N394" s="60">
        <v>30</v>
      </c>
      <c r="O394" s="261">
        <f t="shared" si="31"/>
        <v>13611000</v>
      </c>
      <c r="P394" s="239">
        <v>13670000</v>
      </c>
      <c r="Q394" s="262">
        <f t="shared" si="32"/>
        <v>0.30563514804202485</v>
      </c>
      <c r="R394" s="119">
        <v>25</v>
      </c>
      <c r="S394" s="240">
        <f t="shared" si="35"/>
        <v>17087500</v>
      </c>
      <c r="T394" s="241">
        <v>17170000</v>
      </c>
      <c r="U394" s="137">
        <f t="shared" si="36"/>
        <v>0.25603511338697876</v>
      </c>
      <c r="V394" s="236"/>
      <c r="W394" s="236" t="str">
        <f t="shared" si="33"/>
        <v>33</v>
      </c>
      <c r="X394" s="236" t="str">
        <f t="shared" si="34"/>
        <v>217</v>
      </c>
      <c r="Y394" s="144">
        <v>6000</v>
      </c>
      <c r="Z394" s="242">
        <v>7800000</v>
      </c>
      <c r="AA394" s="292"/>
      <c r="AB394" s="358"/>
    </row>
    <row r="395" spans="1:33" s="375" customFormat="1" x14ac:dyDescent="0.2">
      <c r="A395" s="361"/>
      <c r="B395" s="454" t="s">
        <v>443</v>
      </c>
      <c r="C395" s="431">
        <v>21735</v>
      </c>
      <c r="D395" s="363"/>
      <c r="E395" s="364"/>
      <c r="F395" s="364"/>
      <c r="G395" s="364"/>
      <c r="H395" s="364"/>
      <c r="I395" s="364"/>
      <c r="J395" s="364"/>
      <c r="K395" s="366"/>
      <c r="L395" s="366">
        <v>15670000</v>
      </c>
      <c r="M395" s="367" t="s">
        <v>266</v>
      </c>
      <c r="N395" s="368">
        <v>40</v>
      </c>
      <c r="O395" s="455">
        <f t="shared" si="31"/>
        <v>21938000</v>
      </c>
      <c r="P395" s="455">
        <v>21970000</v>
      </c>
      <c r="Q395" s="456">
        <f t="shared" si="32"/>
        <v>0.40204211869814932</v>
      </c>
      <c r="R395" s="363">
        <v>25</v>
      </c>
      <c r="S395" s="455">
        <f t="shared" si="35"/>
        <v>27462500</v>
      </c>
      <c r="T395" s="455">
        <v>29670000</v>
      </c>
      <c r="U395" s="370">
        <f t="shared" si="36"/>
        <v>0.35047792444242148</v>
      </c>
      <c r="V395" s="363" t="s">
        <v>613</v>
      </c>
      <c r="W395" s="363" t="str">
        <f t="shared" si="33"/>
        <v>35</v>
      </c>
      <c r="X395" s="363" t="str">
        <f t="shared" si="34"/>
        <v>217</v>
      </c>
      <c r="Y395" s="372">
        <v>9000</v>
      </c>
      <c r="Z395" s="462">
        <v>8500000</v>
      </c>
      <c r="AA395" s="463"/>
      <c r="AB395" s="458"/>
      <c r="AC395" s="501"/>
      <c r="AD395" s="509"/>
      <c r="AE395" s="502"/>
      <c r="AF395" s="509"/>
      <c r="AG395" s="504"/>
    </row>
    <row r="396" spans="1:33" x14ac:dyDescent="0.2">
      <c r="A396" s="202"/>
      <c r="B396" s="175" t="s">
        <v>631</v>
      </c>
      <c r="C396" s="119">
        <v>21741</v>
      </c>
      <c r="D396" s="236"/>
      <c r="E396" s="263"/>
      <c r="F396" s="126"/>
      <c r="G396" s="263"/>
      <c r="H396" s="269"/>
      <c r="I396" s="263"/>
      <c r="J396" s="263"/>
      <c r="K396" s="224"/>
      <c r="L396" s="224">
        <v>13270000</v>
      </c>
      <c r="M396" s="225" t="s">
        <v>266</v>
      </c>
      <c r="N396" s="60">
        <v>40</v>
      </c>
      <c r="O396" s="261">
        <f t="shared" si="31"/>
        <v>18578000</v>
      </c>
      <c r="P396" s="239">
        <v>18570000</v>
      </c>
      <c r="Q396" s="262">
        <f t="shared" si="32"/>
        <v>0.39939713639788998</v>
      </c>
      <c r="R396" s="119">
        <v>25</v>
      </c>
      <c r="S396" s="240">
        <f t="shared" si="35"/>
        <v>23212500</v>
      </c>
      <c r="T396" s="241">
        <v>24670000</v>
      </c>
      <c r="U396" s="137">
        <f t="shared" si="36"/>
        <v>0.32848680667743674</v>
      </c>
      <c r="V396" s="236"/>
      <c r="W396" s="236" t="str">
        <f t="shared" si="33"/>
        <v>41</v>
      </c>
      <c r="X396" s="236" t="str">
        <f t="shared" si="34"/>
        <v>217</v>
      </c>
      <c r="Y396" s="144">
        <v>9000</v>
      </c>
      <c r="Z396" s="242">
        <v>10400000</v>
      </c>
      <c r="AA396" s="292"/>
      <c r="AB396" s="358"/>
    </row>
    <row r="397" spans="1:33" ht="18.75" thickBot="1" x14ac:dyDescent="0.25">
      <c r="A397" s="202"/>
      <c r="B397" s="180" t="s">
        <v>632</v>
      </c>
      <c r="C397" s="181">
        <v>21744</v>
      </c>
      <c r="D397" s="274"/>
      <c r="E397" s="196"/>
      <c r="F397" s="196"/>
      <c r="G397" s="196"/>
      <c r="H397" s="196"/>
      <c r="I397" s="196"/>
      <c r="J397" s="196"/>
      <c r="K397" s="230"/>
      <c r="L397" s="230">
        <v>24870000</v>
      </c>
      <c r="M397" s="231" t="s">
        <v>266</v>
      </c>
      <c r="N397" s="184">
        <v>25</v>
      </c>
      <c r="O397" s="267">
        <f t="shared" si="31"/>
        <v>31087500</v>
      </c>
      <c r="P397" s="253">
        <v>30870000</v>
      </c>
      <c r="Q397" s="268">
        <f t="shared" si="32"/>
        <v>0.24125452352231605</v>
      </c>
      <c r="R397" s="181">
        <v>25</v>
      </c>
      <c r="S397" s="254">
        <f t="shared" si="35"/>
        <v>38587500</v>
      </c>
      <c r="T397" s="255">
        <v>41670000</v>
      </c>
      <c r="U397" s="190">
        <f t="shared" si="36"/>
        <v>0.3498542274052478</v>
      </c>
      <c r="V397" s="256"/>
      <c r="W397" s="256" t="str">
        <f t="shared" si="33"/>
        <v>44</v>
      </c>
      <c r="X397" s="256" t="str">
        <f t="shared" si="34"/>
        <v>217</v>
      </c>
      <c r="Y397" s="347">
        <v>12000</v>
      </c>
      <c r="Z397" s="257">
        <v>13680000</v>
      </c>
      <c r="AA397" s="293"/>
      <c r="AB397" s="359"/>
    </row>
    <row r="398" spans="1:33" s="375" customFormat="1" x14ac:dyDescent="0.2">
      <c r="A398" s="361"/>
      <c r="B398" s="499" t="s">
        <v>446</v>
      </c>
      <c r="C398" s="376">
        <v>21811</v>
      </c>
      <c r="D398" s="376"/>
      <c r="E398" s="403"/>
      <c r="F398" s="403"/>
      <c r="G398" s="403"/>
      <c r="H398" s="403"/>
      <c r="I398" s="403"/>
      <c r="J398" s="403"/>
      <c r="K398" s="379"/>
      <c r="L398" s="379">
        <v>3870000</v>
      </c>
      <c r="M398" s="380" t="s">
        <v>266</v>
      </c>
      <c r="N398" s="381">
        <v>10</v>
      </c>
      <c r="O398" s="491">
        <f t="shared" si="31"/>
        <v>4257000</v>
      </c>
      <c r="P398" s="491">
        <v>4270000</v>
      </c>
      <c r="Q398" s="492">
        <f t="shared" si="32"/>
        <v>0.10335917312661498</v>
      </c>
      <c r="R398" s="376">
        <v>25</v>
      </c>
      <c r="S398" s="491">
        <f t="shared" si="35"/>
        <v>5337500</v>
      </c>
      <c r="T398" s="491">
        <v>4370000</v>
      </c>
      <c r="U398" s="384">
        <f>(T398-P398)/P398</f>
        <v>2.3419203747072601E-2</v>
      </c>
      <c r="V398" s="491" t="s">
        <v>613</v>
      </c>
      <c r="W398" s="376" t="str">
        <f t="shared" si="33"/>
        <v>11</v>
      </c>
      <c r="X398" s="376" t="str">
        <f t="shared" si="34"/>
        <v>218</v>
      </c>
      <c r="Y398" s="350">
        <v>900</v>
      </c>
      <c r="Z398" s="493">
        <v>1200000</v>
      </c>
      <c r="AA398" s="494"/>
      <c r="AB398" s="685" t="s">
        <v>601</v>
      </c>
      <c r="AC398" s="501"/>
      <c r="AD398" s="509"/>
      <c r="AE398" s="502"/>
      <c r="AF398" s="509"/>
      <c r="AG398" s="504"/>
    </row>
    <row r="399" spans="1:33" s="375" customFormat="1" x14ac:dyDescent="0.2">
      <c r="A399" s="361"/>
      <c r="B399" s="404" t="s">
        <v>447</v>
      </c>
      <c r="C399" s="363">
        <v>21812</v>
      </c>
      <c r="D399" s="363"/>
      <c r="E399" s="364"/>
      <c r="F399" s="364"/>
      <c r="G399" s="364"/>
      <c r="H399" s="364"/>
      <c r="I399" s="364"/>
      <c r="J399" s="364"/>
      <c r="K399" s="366"/>
      <c r="L399" s="366">
        <v>6470000</v>
      </c>
      <c r="M399" s="367" t="s">
        <v>266</v>
      </c>
      <c r="N399" s="368">
        <v>20</v>
      </c>
      <c r="O399" s="455">
        <f t="shared" si="31"/>
        <v>7764000</v>
      </c>
      <c r="P399" s="455">
        <v>7770000</v>
      </c>
      <c r="Q399" s="456">
        <f t="shared" si="32"/>
        <v>0.20092735703245751</v>
      </c>
      <c r="R399" s="363">
        <v>25</v>
      </c>
      <c r="S399" s="455">
        <f t="shared" si="35"/>
        <v>9712500</v>
      </c>
      <c r="T399" s="455">
        <v>7570000</v>
      </c>
      <c r="U399" s="370">
        <f t="shared" si="36"/>
        <v>-2.5740025740025738E-2</v>
      </c>
      <c r="V399" s="455" t="s">
        <v>613</v>
      </c>
      <c r="W399" s="363" t="str">
        <f t="shared" si="33"/>
        <v>12</v>
      </c>
      <c r="X399" s="363" t="str">
        <f t="shared" si="34"/>
        <v>218</v>
      </c>
      <c r="Y399" s="372">
        <v>2100</v>
      </c>
      <c r="Z399" s="462">
        <v>1980000</v>
      </c>
      <c r="AA399" s="463"/>
      <c r="AB399" s="691"/>
      <c r="AC399" s="501"/>
      <c r="AD399" s="509"/>
      <c r="AE399" s="502"/>
      <c r="AF399" s="509"/>
      <c r="AG399" s="504"/>
    </row>
    <row r="400" spans="1:33" s="375" customFormat="1" x14ac:dyDescent="0.2">
      <c r="A400" s="361"/>
      <c r="B400" s="404" t="s">
        <v>448</v>
      </c>
      <c r="C400" s="363">
        <v>21813</v>
      </c>
      <c r="D400" s="363"/>
      <c r="E400" s="364"/>
      <c r="F400" s="364"/>
      <c r="G400" s="364"/>
      <c r="H400" s="364"/>
      <c r="I400" s="364"/>
      <c r="J400" s="364"/>
      <c r="K400" s="366"/>
      <c r="L400" s="366">
        <v>8970000</v>
      </c>
      <c r="M400" s="367" t="s">
        <v>266</v>
      </c>
      <c r="N400" s="368">
        <v>30</v>
      </c>
      <c r="O400" s="455">
        <f t="shared" si="31"/>
        <v>11661000</v>
      </c>
      <c r="P400" s="455">
        <v>11700000</v>
      </c>
      <c r="Q400" s="456">
        <f t="shared" si="32"/>
        <v>0.30434782608695654</v>
      </c>
      <c r="R400" s="363">
        <v>25</v>
      </c>
      <c r="S400" s="455">
        <f t="shared" si="35"/>
        <v>14625000</v>
      </c>
      <c r="T400" s="455">
        <v>12370000</v>
      </c>
      <c r="U400" s="370">
        <f t="shared" si="36"/>
        <v>5.7264957264957263E-2</v>
      </c>
      <c r="V400" s="455" t="s">
        <v>613</v>
      </c>
      <c r="W400" s="363" t="str">
        <f t="shared" si="33"/>
        <v>13</v>
      </c>
      <c r="X400" s="363" t="str">
        <f t="shared" si="34"/>
        <v>218</v>
      </c>
      <c r="Y400" s="372">
        <v>3800</v>
      </c>
      <c r="Z400" s="462">
        <v>2800000</v>
      </c>
      <c r="AA400" s="463"/>
      <c r="AB400" s="691"/>
      <c r="AC400" s="501"/>
      <c r="AD400" s="509"/>
      <c r="AE400" s="502"/>
      <c r="AF400" s="509"/>
      <c r="AG400" s="504"/>
    </row>
    <row r="401" spans="1:33" s="375" customFormat="1" x14ac:dyDescent="0.2">
      <c r="A401" s="361"/>
      <c r="B401" s="404" t="s">
        <v>449</v>
      </c>
      <c r="C401" s="363">
        <v>21815</v>
      </c>
      <c r="D401" s="363"/>
      <c r="E401" s="364"/>
      <c r="F401" s="364"/>
      <c r="G401" s="364"/>
      <c r="H401" s="364"/>
      <c r="I401" s="364"/>
      <c r="J401" s="364"/>
      <c r="K401" s="366"/>
      <c r="L401" s="366">
        <v>14570000</v>
      </c>
      <c r="M401" s="367" t="s">
        <v>266</v>
      </c>
      <c r="N401" s="368">
        <v>40</v>
      </c>
      <c r="O401" s="455">
        <f t="shared" si="31"/>
        <v>20398000</v>
      </c>
      <c r="P401" s="455">
        <v>20370000</v>
      </c>
      <c r="Q401" s="456">
        <f t="shared" si="32"/>
        <v>0.39807824296499655</v>
      </c>
      <c r="R401" s="363">
        <v>25</v>
      </c>
      <c r="S401" s="455">
        <f t="shared" si="35"/>
        <v>25462500</v>
      </c>
      <c r="T401" s="455">
        <v>25470000</v>
      </c>
      <c r="U401" s="370">
        <f t="shared" si="36"/>
        <v>0.25036818851251841</v>
      </c>
      <c r="V401" s="455" t="s">
        <v>613</v>
      </c>
      <c r="W401" s="363" t="str">
        <f t="shared" si="33"/>
        <v>15</v>
      </c>
      <c r="X401" s="363" t="str">
        <f t="shared" si="34"/>
        <v>218</v>
      </c>
      <c r="Y401" s="372">
        <v>5700</v>
      </c>
      <c r="Z401" s="462">
        <v>3700000</v>
      </c>
      <c r="AA401" s="463"/>
      <c r="AB401" s="691"/>
      <c r="AC401" s="501"/>
      <c r="AD401" s="509"/>
      <c r="AE401" s="502"/>
      <c r="AF401" s="509"/>
      <c r="AG401" s="504"/>
    </row>
    <row r="402" spans="1:33" s="375" customFormat="1" x14ac:dyDescent="0.2">
      <c r="A402" s="361"/>
      <c r="B402" s="454" t="s">
        <v>450</v>
      </c>
      <c r="C402" s="431">
        <v>21821</v>
      </c>
      <c r="D402" s="363"/>
      <c r="E402" s="364"/>
      <c r="F402" s="364"/>
      <c r="G402" s="364"/>
      <c r="H402" s="364"/>
      <c r="I402" s="364"/>
      <c r="J402" s="364"/>
      <c r="K402" s="366"/>
      <c r="L402" s="366">
        <v>5370000</v>
      </c>
      <c r="M402" s="367" t="s">
        <v>266</v>
      </c>
      <c r="N402" s="368">
        <v>10</v>
      </c>
      <c r="O402" s="455">
        <f t="shared" si="31"/>
        <v>5907000</v>
      </c>
      <c r="P402" s="455">
        <v>5970000</v>
      </c>
      <c r="Q402" s="456">
        <f t="shared" si="32"/>
        <v>0.11173184357541899</v>
      </c>
      <c r="R402" s="363">
        <v>25</v>
      </c>
      <c r="S402" s="455">
        <f t="shared" si="35"/>
        <v>7462500</v>
      </c>
      <c r="T402" s="455">
        <v>8070000</v>
      </c>
      <c r="U402" s="370">
        <f t="shared" si="36"/>
        <v>0.35175879396984927</v>
      </c>
      <c r="V402" s="455" t="s">
        <v>613</v>
      </c>
      <c r="W402" s="363" t="str">
        <f t="shared" si="33"/>
        <v>21</v>
      </c>
      <c r="X402" s="363" t="str">
        <f t="shared" si="34"/>
        <v>218</v>
      </c>
      <c r="Y402" s="372">
        <v>1100</v>
      </c>
      <c r="Z402" s="462">
        <v>1800000</v>
      </c>
      <c r="AA402" s="463"/>
      <c r="AB402" s="691"/>
      <c r="AC402" s="501"/>
      <c r="AD402" s="509"/>
      <c r="AE402" s="502"/>
      <c r="AF402" s="509"/>
      <c r="AG402" s="504"/>
    </row>
    <row r="403" spans="1:33" s="375" customFormat="1" x14ac:dyDescent="0.2">
      <c r="A403" s="361"/>
      <c r="B403" s="454" t="s">
        <v>451</v>
      </c>
      <c r="C403" s="431">
        <v>21822</v>
      </c>
      <c r="D403" s="363"/>
      <c r="E403" s="364"/>
      <c r="F403" s="364"/>
      <c r="G403" s="364"/>
      <c r="H403" s="364"/>
      <c r="I403" s="364"/>
      <c r="J403" s="364"/>
      <c r="K403" s="366"/>
      <c r="L403" s="366">
        <v>8070000</v>
      </c>
      <c r="M403" s="367" t="s">
        <v>266</v>
      </c>
      <c r="N403" s="368">
        <v>20</v>
      </c>
      <c r="O403" s="455">
        <f t="shared" si="31"/>
        <v>9684000</v>
      </c>
      <c r="P403" s="455">
        <v>9700000</v>
      </c>
      <c r="Q403" s="456">
        <f t="shared" si="32"/>
        <v>0.20198265179677818</v>
      </c>
      <c r="R403" s="363">
        <v>25</v>
      </c>
      <c r="S403" s="455">
        <f t="shared" si="35"/>
        <v>12125000</v>
      </c>
      <c r="T403" s="455">
        <v>13070000</v>
      </c>
      <c r="U403" s="370">
        <f t="shared" si="36"/>
        <v>0.34742268041237112</v>
      </c>
      <c r="V403" s="363" t="s">
        <v>613</v>
      </c>
      <c r="W403" s="363" t="str">
        <f t="shared" si="33"/>
        <v>22</v>
      </c>
      <c r="X403" s="363" t="str">
        <f t="shared" si="34"/>
        <v>218</v>
      </c>
      <c r="Y403" s="372">
        <v>2300</v>
      </c>
      <c r="Z403" s="462">
        <v>2900000</v>
      </c>
      <c r="AA403" s="463"/>
      <c r="AB403" s="691"/>
      <c r="AC403" s="501"/>
      <c r="AD403" s="509"/>
      <c r="AE403" s="502"/>
      <c r="AF403" s="509"/>
      <c r="AG403" s="504"/>
    </row>
    <row r="404" spans="1:33" s="375" customFormat="1" x14ac:dyDescent="0.2">
      <c r="A404" s="361"/>
      <c r="B404" s="454" t="s">
        <v>452</v>
      </c>
      <c r="C404" s="431">
        <v>21823</v>
      </c>
      <c r="D404" s="363"/>
      <c r="E404" s="364"/>
      <c r="F404" s="364"/>
      <c r="G404" s="364"/>
      <c r="H404" s="364"/>
      <c r="I404" s="364"/>
      <c r="J404" s="364"/>
      <c r="K404" s="366"/>
      <c r="L404" s="366">
        <v>10170000</v>
      </c>
      <c r="M404" s="367" t="s">
        <v>266</v>
      </c>
      <c r="N404" s="368">
        <v>30</v>
      </c>
      <c r="O404" s="455">
        <f t="shared" si="31"/>
        <v>13221000</v>
      </c>
      <c r="P404" s="455">
        <v>13270000</v>
      </c>
      <c r="Q404" s="456">
        <f t="shared" si="32"/>
        <v>0.30481809242871188</v>
      </c>
      <c r="R404" s="363">
        <v>25</v>
      </c>
      <c r="S404" s="455">
        <f t="shared" si="35"/>
        <v>16587500</v>
      </c>
      <c r="T404" s="455">
        <v>17970000</v>
      </c>
      <c r="U404" s="370">
        <f t="shared" si="36"/>
        <v>0.35418236623963828</v>
      </c>
      <c r="V404" s="363" t="s">
        <v>613</v>
      </c>
      <c r="W404" s="363" t="str">
        <f t="shared" si="33"/>
        <v>23</v>
      </c>
      <c r="X404" s="363" t="str">
        <f t="shared" si="34"/>
        <v>218</v>
      </c>
      <c r="Y404" s="372">
        <v>3700</v>
      </c>
      <c r="Z404" s="462">
        <v>4100000</v>
      </c>
      <c r="AA404" s="463"/>
      <c r="AB404" s="691"/>
      <c r="AC404" s="501"/>
      <c r="AD404" s="509"/>
      <c r="AE404" s="502"/>
      <c r="AF404" s="509"/>
      <c r="AG404" s="504"/>
    </row>
    <row r="405" spans="1:33" s="375" customFormat="1" x14ac:dyDescent="0.2">
      <c r="A405" s="361"/>
      <c r="B405" s="454" t="s">
        <v>453</v>
      </c>
      <c r="C405" s="431">
        <v>21825</v>
      </c>
      <c r="D405" s="363"/>
      <c r="E405" s="364"/>
      <c r="F405" s="364"/>
      <c r="G405" s="364"/>
      <c r="H405" s="364"/>
      <c r="I405" s="364"/>
      <c r="J405" s="364"/>
      <c r="K405" s="366"/>
      <c r="L405" s="366">
        <v>15070000</v>
      </c>
      <c r="M405" s="367" t="s">
        <v>266</v>
      </c>
      <c r="N405" s="368">
        <v>40</v>
      </c>
      <c r="O405" s="455">
        <f t="shared" si="31"/>
        <v>21098000</v>
      </c>
      <c r="P405" s="455">
        <v>21070000</v>
      </c>
      <c r="Q405" s="456">
        <f t="shared" si="32"/>
        <v>0.39814200398142002</v>
      </c>
      <c r="R405" s="363">
        <v>25</v>
      </c>
      <c r="S405" s="455">
        <f t="shared" si="35"/>
        <v>26337500</v>
      </c>
      <c r="T405" s="455">
        <v>28470000</v>
      </c>
      <c r="U405" s="370">
        <f t="shared" si="36"/>
        <v>0.35121025154247748</v>
      </c>
      <c r="V405" s="363" t="s">
        <v>613</v>
      </c>
      <c r="W405" s="363" t="str">
        <f t="shared" si="33"/>
        <v>25</v>
      </c>
      <c r="X405" s="363" t="str">
        <f t="shared" si="34"/>
        <v>218</v>
      </c>
      <c r="Y405" s="372">
        <v>5900</v>
      </c>
      <c r="Z405" s="462">
        <v>49950000</v>
      </c>
      <c r="AA405" s="463"/>
      <c r="AB405" s="691"/>
      <c r="AC405" s="501"/>
      <c r="AD405" s="509"/>
      <c r="AE405" s="502"/>
      <c r="AF405" s="509"/>
      <c r="AG405" s="504"/>
    </row>
    <row r="406" spans="1:33" x14ac:dyDescent="0.2">
      <c r="A406" s="202"/>
      <c r="B406" s="175" t="s">
        <v>687</v>
      </c>
      <c r="C406" s="119">
        <v>21831</v>
      </c>
      <c r="D406" s="236"/>
      <c r="E406" s="263"/>
      <c r="F406" s="126"/>
      <c r="G406" s="263"/>
      <c r="H406" s="269"/>
      <c r="I406" s="263"/>
      <c r="J406" s="263"/>
      <c r="K406" s="224"/>
      <c r="L406" s="224">
        <v>5870000</v>
      </c>
      <c r="M406" s="225" t="s">
        <v>266</v>
      </c>
      <c r="N406" s="60">
        <v>10</v>
      </c>
      <c r="O406" s="261">
        <f t="shared" si="31"/>
        <v>6457000</v>
      </c>
      <c r="P406" s="239">
        <v>6470000</v>
      </c>
      <c r="Q406" s="262">
        <f t="shared" si="32"/>
        <v>0.10221465076660988</v>
      </c>
      <c r="R406" s="119">
        <v>25</v>
      </c>
      <c r="S406" s="240">
        <f t="shared" si="35"/>
        <v>8087500</v>
      </c>
      <c r="T406" s="241">
        <v>8770000</v>
      </c>
      <c r="U406" s="137">
        <f t="shared" si="36"/>
        <v>0.3554868624420402</v>
      </c>
      <c r="V406" s="236"/>
      <c r="W406" s="236" t="str">
        <f t="shared" si="33"/>
        <v>31</v>
      </c>
      <c r="X406" s="236" t="str">
        <f t="shared" si="34"/>
        <v>218</v>
      </c>
      <c r="Y406" s="144">
        <v>2500</v>
      </c>
      <c r="Z406" s="242">
        <v>2200000</v>
      </c>
      <c r="AA406" s="292"/>
      <c r="AB406" s="691"/>
      <c r="AC406" s="505" t="s">
        <v>803</v>
      </c>
      <c r="AE406" s="502">
        <v>0</v>
      </c>
      <c r="AF406" s="509" t="s">
        <v>804</v>
      </c>
    </row>
    <row r="407" spans="1:33" s="375" customFormat="1" x14ac:dyDescent="0.2">
      <c r="A407" s="361"/>
      <c r="B407" s="404" t="s">
        <v>455</v>
      </c>
      <c r="C407" s="363">
        <v>21832</v>
      </c>
      <c r="D407" s="363"/>
      <c r="E407" s="364"/>
      <c r="F407" s="364"/>
      <c r="G407" s="364"/>
      <c r="H407" s="364"/>
      <c r="I407" s="364"/>
      <c r="J407" s="364"/>
      <c r="K407" s="366"/>
      <c r="L407" s="366">
        <v>8270000</v>
      </c>
      <c r="M407" s="367" t="s">
        <v>266</v>
      </c>
      <c r="N407" s="368">
        <v>20</v>
      </c>
      <c r="O407" s="455">
        <f t="shared" si="31"/>
        <v>9924000</v>
      </c>
      <c r="P407" s="455">
        <v>9970000</v>
      </c>
      <c r="Q407" s="456">
        <f t="shared" si="32"/>
        <v>0.20556227327690446</v>
      </c>
      <c r="R407" s="363">
        <v>25</v>
      </c>
      <c r="S407" s="455">
        <f t="shared" si="35"/>
        <v>12462500</v>
      </c>
      <c r="T407" s="455">
        <v>12570000</v>
      </c>
      <c r="U407" s="370">
        <f t="shared" si="36"/>
        <v>0.26078234704112335</v>
      </c>
      <c r="V407" s="363" t="s">
        <v>613</v>
      </c>
      <c r="W407" s="363" t="str">
        <f t="shared" si="33"/>
        <v>32</v>
      </c>
      <c r="X407" s="363" t="str">
        <f t="shared" si="34"/>
        <v>218</v>
      </c>
      <c r="Y407" s="372">
        <v>2300</v>
      </c>
      <c r="Z407" s="462">
        <v>3500000</v>
      </c>
      <c r="AA407" s="463"/>
      <c r="AB407" s="691"/>
      <c r="AC407" s="501"/>
      <c r="AD407" s="509"/>
      <c r="AE407" s="502"/>
      <c r="AF407" s="509"/>
      <c r="AG407" s="504"/>
    </row>
    <row r="408" spans="1:33" x14ac:dyDescent="0.2">
      <c r="A408" s="202"/>
      <c r="B408" s="175" t="s">
        <v>688</v>
      </c>
      <c r="C408" s="119">
        <v>21833</v>
      </c>
      <c r="D408" s="236"/>
      <c r="E408" s="263"/>
      <c r="F408" s="126"/>
      <c r="G408" s="263"/>
      <c r="H408" s="269"/>
      <c r="I408" s="263"/>
      <c r="J408" s="263"/>
      <c r="K408" s="224"/>
      <c r="L408" s="224">
        <v>10470000</v>
      </c>
      <c r="M408" s="225" t="s">
        <v>266</v>
      </c>
      <c r="N408" s="60">
        <v>30</v>
      </c>
      <c r="O408" s="261">
        <f t="shared" si="31"/>
        <v>13611000</v>
      </c>
      <c r="P408" s="239">
        <v>13670000</v>
      </c>
      <c r="Q408" s="262">
        <f t="shared" si="32"/>
        <v>0.30563514804202485</v>
      </c>
      <c r="R408" s="119">
        <v>25</v>
      </c>
      <c r="S408" s="240">
        <f t="shared" si="35"/>
        <v>17087500</v>
      </c>
      <c r="T408" s="241">
        <v>17170000</v>
      </c>
      <c r="U408" s="137">
        <f t="shared" si="36"/>
        <v>0.25603511338697876</v>
      </c>
      <c r="V408" s="236"/>
      <c r="W408" s="236" t="str">
        <f t="shared" si="33"/>
        <v>33</v>
      </c>
      <c r="X408" s="236" t="str">
        <f t="shared" si="34"/>
        <v>218</v>
      </c>
      <c r="Y408" s="144">
        <v>6000</v>
      </c>
      <c r="Z408" s="242">
        <v>4700000</v>
      </c>
      <c r="AA408" s="292"/>
      <c r="AB408" s="691"/>
    </row>
    <row r="409" spans="1:33" s="375" customFormat="1" x14ac:dyDescent="0.2">
      <c r="A409" s="361"/>
      <c r="B409" s="404" t="s">
        <v>457</v>
      </c>
      <c r="C409" s="363">
        <v>21835</v>
      </c>
      <c r="D409" s="363"/>
      <c r="E409" s="364"/>
      <c r="F409" s="364"/>
      <c r="G409" s="364"/>
      <c r="H409" s="364"/>
      <c r="I409" s="364"/>
      <c r="J409" s="364"/>
      <c r="K409" s="366"/>
      <c r="L409" s="366">
        <v>15670000</v>
      </c>
      <c r="M409" s="367" t="s">
        <v>266</v>
      </c>
      <c r="N409" s="368">
        <v>40</v>
      </c>
      <c r="O409" s="455">
        <f t="shared" si="31"/>
        <v>21938000</v>
      </c>
      <c r="P409" s="455">
        <v>21970000</v>
      </c>
      <c r="Q409" s="456">
        <f t="shared" si="32"/>
        <v>0.40204211869814932</v>
      </c>
      <c r="R409" s="363">
        <v>25</v>
      </c>
      <c r="S409" s="455">
        <f t="shared" si="35"/>
        <v>27462500</v>
      </c>
      <c r="T409" s="455">
        <v>29670000</v>
      </c>
      <c r="U409" s="370">
        <f t="shared" si="36"/>
        <v>0.35047792444242148</v>
      </c>
      <c r="V409" s="363" t="s">
        <v>613</v>
      </c>
      <c r="W409" s="363" t="str">
        <f t="shared" si="33"/>
        <v>35</v>
      </c>
      <c r="X409" s="363" t="str">
        <f t="shared" si="34"/>
        <v>218</v>
      </c>
      <c r="Y409" s="372">
        <v>5900</v>
      </c>
      <c r="Z409" s="462">
        <v>5300000</v>
      </c>
      <c r="AA409" s="463"/>
      <c r="AB409" s="691"/>
      <c r="AC409" s="501"/>
      <c r="AD409" s="509"/>
      <c r="AE409" s="502"/>
      <c r="AF409" s="509"/>
      <c r="AG409" s="504"/>
    </row>
    <row r="410" spans="1:33" x14ac:dyDescent="0.2">
      <c r="A410" s="202"/>
      <c r="B410" s="175" t="s">
        <v>689</v>
      </c>
      <c r="C410" s="119">
        <v>21841</v>
      </c>
      <c r="D410" s="236"/>
      <c r="E410" s="263"/>
      <c r="F410" s="126"/>
      <c r="G410" s="263"/>
      <c r="H410" s="269"/>
      <c r="I410" s="263"/>
      <c r="J410" s="263"/>
      <c r="K410" s="224"/>
      <c r="L410" s="224">
        <v>13270000</v>
      </c>
      <c r="M410" s="225" t="s">
        <v>266</v>
      </c>
      <c r="N410" s="60">
        <v>40</v>
      </c>
      <c r="O410" s="261">
        <f t="shared" si="31"/>
        <v>18578000</v>
      </c>
      <c r="P410" s="239">
        <v>18570000</v>
      </c>
      <c r="Q410" s="262">
        <f t="shared" si="32"/>
        <v>0.39939713639788998</v>
      </c>
      <c r="R410" s="119">
        <v>25</v>
      </c>
      <c r="S410" s="240">
        <f t="shared" si="35"/>
        <v>23212500</v>
      </c>
      <c r="T410" s="241">
        <v>24670000</v>
      </c>
      <c r="U410" s="137">
        <f t="shared" si="36"/>
        <v>0.32848680667743674</v>
      </c>
      <c r="V410" s="236"/>
      <c r="W410" s="236" t="str">
        <f t="shared" si="33"/>
        <v>41</v>
      </c>
      <c r="X410" s="236" t="str">
        <f t="shared" si="34"/>
        <v>218</v>
      </c>
      <c r="Y410" s="144">
        <v>8000</v>
      </c>
      <c r="Z410" s="242">
        <v>6200000</v>
      </c>
      <c r="AA410" s="292"/>
      <c r="AB410" s="691"/>
    </row>
    <row r="411" spans="1:33" ht="18.75" thickBot="1" x14ac:dyDescent="0.25">
      <c r="A411" s="202"/>
      <c r="B411" s="180" t="s">
        <v>690</v>
      </c>
      <c r="C411" s="181">
        <v>21844</v>
      </c>
      <c r="D411" s="274"/>
      <c r="E411" s="196"/>
      <c r="F411" s="196"/>
      <c r="G411" s="196"/>
      <c r="H411" s="196"/>
      <c r="I411" s="196"/>
      <c r="J411" s="196"/>
      <c r="K411" s="230"/>
      <c r="L411" s="230">
        <v>24870000</v>
      </c>
      <c r="M411" s="231" t="s">
        <v>266</v>
      </c>
      <c r="N411" s="184">
        <v>25</v>
      </c>
      <c r="O411" s="267">
        <f t="shared" si="31"/>
        <v>31087500</v>
      </c>
      <c r="P411" s="253">
        <v>30870000</v>
      </c>
      <c r="Q411" s="268">
        <f t="shared" si="32"/>
        <v>0.24125452352231605</v>
      </c>
      <c r="R411" s="181">
        <v>25</v>
      </c>
      <c r="S411" s="254">
        <f t="shared" si="35"/>
        <v>38587500</v>
      </c>
      <c r="T411" s="255">
        <v>41670000</v>
      </c>
      <c r="U411" s="190">
        <f t="shared" si="36"/>
        <v>0.3498542274052478</v>
      </c>
      <c r="V411" s="256"/>
      <c r="W411" s="256" t="str">
        <f t="shared" si="33"/>
        <v>44</v>
      </c>
      <c r="X411" s="256" t="str">
        <f t="shared" si="34"/>
        <v>218</v>
      </c>
      <c r="Y411" s="347">
        <v>10000</v>
      </c>
      <c r="Z411" s="257">
        <v>9300000</v>
      </c>
      <c r="AA411" s="293"/>
      <c r="AB411" s="692"/>
    </row>
    <row r="412" spans="1:33" s="375" customFormat="1" ht="18.75" thickBot="1" x14ac:dyDescent="0.25">
      <c r="A412" s="361"/>
      <c r="B412" s="465" t="s">
        <v>460</v>
      </c>
      <c r="C412" s="465">
        <v>21911</v>
      </c>
      <c r="D412" s="465"/>
      <c r="E412" s="466"/>
      <c r="F412" s="466"/>
      <c r="G412" s="466"/>
      <c r="H412" s="466"/>
      <c r="I412" s="466"/>
      <c r="J412" s="466"/>
      <c r="K412" s="467"/>
      <c r="L412" s="467">
        <v>3870000</v>
      </c>
      <c r="M412" s="468" t="s">
        <v>266</v>
      </c>
      <c r="N412" s="469">
        <v>10</v>
      </c>
      <c r="O412" s="464">
        <f t="shared" si="31"/>
        <v>4257000</v>
      </c>
      <c r="P412" s="464">
        <v>4270000</v>
      </c>
      <c r="Q412" s="470">
        <f t="shared" si="32"/>
        <v>0.10335917312661498</v>
      </c>
      <c r="R412" s="465">
        <v>25</v>
      </c>
      <c r="S412" s="464">
        <f t="shared" si="35"/>
        <v>5337500</v>
      </c>
      <c r="T412" s="464">
        <v>4370000</v>
      </c>
      <c r="U412" s="471">
        <f t="shared" si="36"/>
        <v>2.3419203747072601E-2</v>
      </c>
      <c r="V412" s="465" t="s">
        <v>613</v>
      </c>
      <c r="W412" s="465" t="str">
        <f t="shared" si="33"/>
        <v>11</v>
      </c>
      <c r="X412" s="465" t="str">
        <f t="shared" si="34"/>
        <v>219</v>
      </c>
      <c r="Y412" s="472">
        <v>900</v>
      </c>
      <c r="Z412" s="473">
        <v>1600000</v>
      </c>
      <c r="AA412" s="473"/>
      <c r="AB412" s="474" t="s">
        <v>602</v>
      </c>
      <c r="AC412" s="501"/>
      <c r="AD412" s="509"/>
      <c r="AE412" s="502"/>
      <c r="AF412" s="509"/>
      <c r="AG412" s="504"/>
    </row>
    <row r="413" spans="1:33" x14ac:dyDescent="0.2">
      <c r="A413" s="202"/>
      <c r="B413" s="163" t="s">
        <v>691</v>
      </c>
      <c r="C413" s="164">
        <v>21912</v>
      </c>
      <c r="D413" s="243"/>
      <c r="E413" s="272"/>
      <c r="F413" s="194"/>
      <c r="G413" s="272"/>
      <c r="H413" s="273"/>
      <c r="I413" s="272"/>
      <c r="J413" s="272"/>
      <c r="K413" s="228"/>
      <c r="L413" s="228">
        <v>6470000</v>
      </c>
      <c r="M413" s="229" t="s">
        <v>266</v>
      </c>
      <c r="N413" s="168">
        <v>20</v>
      </c>
      <c r="O413" s="264">
        <f t="shared" si="31"/>
        <v>7764000</v>
      </c>
      <c r="P413" s="246">
        <v>7770000</v>
      </c>
      <c r="Q413" s="265">
        <f t="shared" si="32"/>
        <v>0.20092735703245751</v>
      </c>
      <c r="R413" s="164">
        <v>25</v>
      </c>
      <c r="S413" s="247">
        <f t="shared" si="35"/>
        <v>9712500</v>
      </c>
      <c r="T413" s="248">
        <v>7570000</v>
      </c>
      <c r="U413" s="174">
        <f t="shared" si="36"/>
        <v>-2.5740025740025738E-2</v>
      </c>
      <c r="V413" s="243"/>
      <c r="W413" s="243" t="str">
        <f t="shared" si="33"/>
        <v>12</v>
      </c>
      <c r="X413" s="243" t="str">
        <f t="shared" si="34"/>
        <v>219</v>
      </c>
      <c r="Y413" s="218">
        <v>2800</v>
      </c>
      <c r="Z413" s="249">
        <v>2200000</v>
      </c>
      <c r="AA413" s="291"/>
      <c r="AB413" s="266"/>
      <c r="AC413" s="501" t="s">
        <v>788</v>
      </c>
      <c r="AD413" s="509" t="s">
        <v>736</v>
      </c>
      <c r="AE413" s="502" t="s">
        <v>740</v>
      </c>
      <c r="AF413" s="509" t="s">
        <v>763</v>
      </c>
    </row>
    <row r="414" spans="1:33" s="375" customFormat="1" x14ac:dyDescent="0.2">
      <c r="A414" s="361"/>
      <c r="B414" s="404" t="s">
        <v>462</v>
      </c>
      <c r="C414" s="363">
        <v>21913</v>
      </c>
      <c r="D414" s="363"/>
      <c r="E414" s="364"/>
      <c r="F414" s="364"/>
      <c r="G414" s="364"/>
      <c r="H414" s="364"/>
      <c r="I414" s="364"/>
      <c r="J414" s="364"/>
      <c r="K414" s="366"/>
      <c r="L414" s="366">
        <v>8970000</v>
      </c>
      <c r="M414" s="367" t="s">
        <v>266</v>
      </c>
      <c r="N414" s="368">
        <v>30</v>
      </c>
      <c r="O414" s="455">
        <f t="shared" si="31"/>
        <v>11661000</v>
      </c>
      <c r="P414" s="455">
        <v>11700000</v>
      </c>
      <c r="Q414" s="456">
        <f t="shared" si="32"/>
        <v>0.30434782608695654</v>
      </c>
      <c r="R414" s="363">
        <v>25</v>
      </c>
      <c r="S414" s="455">
        <f t="shared" si="35"/>
        <v>14625000</v>
      </c>
      <c r="T414" s="455">
        <v>12370000</v>
      </c>
      <c r="U414" s="370">
        <f t="shared" si="36"/>
        <v>5.7264957264957263E-2</v>
      </c>
      <c r="V414" s="363" t="s">
        <v>613</v>
      </c>
      <c r="W414" s="363" t="str">
        <f t="shared" si="33"/>
        <v>13</v>
      </c>
      <c r="X414" s="363" t="str">
        <f t="shared" si="34"/>
        <v>219</v>
      </c>
      <c r="Y414" s="372">
        <v>3800</v>
      </c>
      <c r="Z414" s="462">
        <v>3100000</v>
      </c>
      <c r="AA414" s="463"/>
      <c r="AB414" s="458"/>
      <c r="AC414" s="501"/>
      <c r="AD414" s="509"/>
      <c r="AE414" s="502"/>
      <c r="AF414" s="509"/>
      <c r="AG414" s="504"/>
    </row>
    <row r="415" spans="1:33" s="375" customFormat="1" x14ac:dyDescent="0.2">
      <c r="A415" s="361"/>
      <c r="B415" s="404" t="s">
        <v>463</v>
      </c>
      <c r="C415" s="363">
        <v>21915</v>
      </c>
      <c r="D415" s="363"/>
      <c r="E415" s="364"/>
      <c r="F415" s="364"/>
      <c r="G415" s="364"/>
      <c r="H415" s="364"/>
      <c r="I415" s="364"/>
      <c r="J415" s="364"/>
      <c r="K415" s="366"/>
      <c r="L415" s="366">
        <v>14570000</v>
      </c>
      <c r="M415" s="367" t="s">
        <v>266</v>
      </c>
      <c r="N415" s="368">
        <v>40</v>
      </c>
      <c r="O415" s="455">
        <f t="shared" si="31"/>
        <v>20398000</v>
      </c>
      <c r="P415" s="455">
        <v>20370000</v>
      </c>
      <c r="Q415" s="456">
        <f t="shared" si="32"/>
        <v>0.39807824296499655</v>
      </c>
      <c r="R415" s="363">
        <v>25</v>
      </c>
      <c r="S415" s="455">
        <f t="shared" si="35"/>
        <v>25462500</v>
      </c>
      <c r="T415" s="455">
        <v>25470000</v>
      </c>
      <c r="U415" s="370">
        <f t="shared" si="36"/>
        <v>0.25036818851251841</v>
      </c>
      <c r="V415" s="363" t="s">
        <v>613</v>
      </c>
      <c r="W415" s="363" t="str">
        <f t="shared" si="33"/>
        <v>15</v>
      </c>
      <c r="X415" s="363" t="str">
        <f t="shared" si="34"/>
        <v>219</v>
      </c>
      <c r="Y415" s="372">
        <v>5700</v>
      </c>
      <c r="Z415" s="462">
        <v>4500000</v>
      </c>
      <c r="AA415" s="463"/>
      <c r="AB415" s="458"/>
      <c r="AC415" s="501"/>
      <c r="AD415" s="509"/>
      <c r="AE415" s="502"/>
      <c r="AF415" s="509"/>
      <c r="AG415" s="504"/>
    </row>
    <row r="416" spans="1:33" s="375" customFormat="1" x14ac:dyDescent="0.2">
      <c r="A416" s="361"/>
      <c r="B416" s="404" t="s">
        <v>464</v>
      </c>
      <c r="C416" s="363">
        <v>21921</v>
      </c>
      <c r="D416" s="363"/>
      <c r="E416" s="364"/>
      <c r="F416" s="364"/>
      <c r="G416" s="364"/>
      <c r="H416" s="364"/>
      <c r="I416" s="364"/>
      <c r="J416" s="364"/>
      <c r="K416" s="366"/>
      <c r="L416" s="366">
        <v>5370000</v>
      </c>
      <c r="M416" s="367" t="s">
        <v>266</v>
      </c>
      <c r="N416" s="368">
        <v>10</v>
      </c>
      <c r="O416" s="455">
        <f t="shared" si="31"/>
        <v>5907000</v>
      </c>
      <c r="P416" s="455">
        <v>5970000</v>
      </c>
      <c r="Q416" s="456">
        <f t="shared" si="32"/>
        <v>0.11173184357541899</v>
      </c>
      <c r="R416" s="363">
        <v>25</v>
      </c>
      <c r="S416" s="455">
        <f t="shared" si="35"/>
        <v>7462500</v>
      </c>
      <c r="T416" s="455">
        <v>8070000</v>
      </c>
      <c r="U416" s="370">
        <f t="shared" si="36"/>
        <v>0.35175879396984927</v>
      </c>
      <c r="V416" s="363" t="s">
        <v>613</v>
      </c>
      <c r="W416" s="363" t="str">
        <f t="shared" si="33"/>
        <v>21</v>
      </c>
      <c r="X416" s="363" t="str">
        <f t="shared" si="34"/>
        <v>219</v>
      </c>
      <c r="Y416" s="372">
        <v>1100</v>
      </c>
      <c r="Z416" s="462">
        <v>2500000</v>
      </c>
      <c r="AA416" s="463"/>
      <c r="AB416" s="458"/>
      <c r="AC416" s="501"/>
      <c r="AD416" s="509"/>
      <c r="AE416" s="502"/>
      <c r="AF416" s="509"/>
      <c r="AG416" s="504"/>
    </row>
    <row r="417" spans="1:33" s="375" customFormat="1" x14ac:dyDescent="0.2">
      <c r="A417" s="361"/>
      <c r="B417" s="404" t="s">
        <v>465</v>
      </c>
      <c r="C417" s="363">
        <v>21922</v>
      </c>
      <c r="D417" s="363"/>
      <c r="E417" s="364"/>
      <c r="F417" s="364"/>
      <c r="G417" s="364"/>
      <c r="H417" s="364"/>
      <c r="I417" s="364"/>
      <c r="J417" s="364"/>
      <c r="K417" s="366"/>
      <c r="L417" s="366">
        <v>8070000</v>
      </c>
      <c r="M417" s="367" t="s">
        <v>266</v>
      </c>
      <c r="N417" s="368">
        <v>20</v>
      </c>
      <c r="O417" s="455">
        <f t="shared" si="31"/>
        <v>9684000</v>
      </c>
      <c r="P417" s="455">
        <v>9700000</v>
      </c>
      <c r="Q417" s="456">
        <f t="shared" si="32"/>
        <v>0.20198265179677818</v>
      </c>
      <c r="R417" s="363">
        <v>25</v>
      </c>
      <c r="S417" s="455">
        <f t="shared" si="35"/>
        <v>12125000</v>
      </c>
      <c r="T417" s="455">
        <v>13070000</v>
      </c>
      <c r="U417" s="370">
        <f t="shared" si="36"/>
        <v>0.34742268041237112</v>
      </c>
      <c r="V417" s="363" t="s">
        <v>613</v>
      </c>
      <c r="W417" s="363" t="str">
        <f t="shared" si="33"/>
        <v>22</v>
      </c>
      <c r="X417" s="363" t="str">
        <f t="shared" si="34"/>
        <v>219</v>
      </c>
      <c r="Y417" s="372">
        <v>2300</v>
      </c>
      <c r="Z417" s="462">
        <v>3400000</v>
      </c>
      <c r="AA417" s="463"/>
      <c r="AB417" s="458"/>
      <c r="AC417" s="501"/>
      <c r="AD417" s="509"/>
      <c r="AE417" s="502"/>
      <c r="AF417" s="509"/>
      <c r="AG417" s="504"/>
    </row>
    <row r="418" spans="1:33" s="375" customFormat="1" x14ac:dyDescent="0.2">
      <c r="A418" s="361"/>
      <c r="B418" s="404" t="s">
        <v>466</v>
      </c>
      <c r="C418" s="363">
        <v>21923</v>
      </c>
      <c r="D418" s="363"/>
      <c r="E418" s="364"/>
      <c r="F418" s="364"/>
      <c r="G418" s="364"/>
      <c r="H418" s="364"/>
      <c r="I418" s="364"/>
      <c r="J418" s="364"/>
      <c r="K418" s="366"/>
      <c r="L418" s="366">
        <v>10170000</v>
      </c>
      <c r="M418" s="367" t="s">
        <v>266</v>
      </c>
      <c r="N418" s="368">
        <v>30</v>
      </c>
      <c r="O418" s="455">
        <f t="shared" si="31"/>
        <v>13221000</v>
      </c>
      <c r="P418" s="455">
        <v>13270000</v>
      </c>
      <c r="Q418" s="456">
        <f t="shared" si="32"/>
        <v>0.30481809242871188</v>
      </c>
      <c r="R418" s="363">
        <v>25</v>
      </c>
      <c r="S418" s="455">
        <f t="shared" si="35"/>
        <v>16587500</v>
      </c>
      <c r="T418" s="455">
        <v>17970000</v>
      </c>
      <c r="U418" s="370">
        <f t="shared" si="36"/>
        <v>0.35418236623963828</v>
      </c>
      <c r="V418" s="363" t="s">
        <v>613</v>
      </c>
      <c r="W418" s="363" t="str">
        <f t="shared" si="33"/>
        <v>23</v>
      </c>
      <c r="X418" s="363" t="str">
        <f t="shared" si="34"/>
        <v>219</v>
      </c>
      <c r="Y418" s="372">
        <v>3700</v>
      </c>
      <c r="Z418" s="462">
        <v>4900000</v>
      </c>
      <c r="AA418" s="463"/>
      <c r="AB418" s="458"/>
      <c r="AC418" s="501"/>
      <c r="AD418" s="509"/>
      <c r="AE418" s="502"/>
      <c r="AF418" s="509"/>
      <c r="AG418" s="504"/>
    </row>
    <row r="419" spans="1:33" s="375" customFormat="1" x14ac:dyDescent="0.2">
      <c r="A419" s="361"/>
      <c r="B419" s="404" t="s">
        <v>467</v>
      </c>
      <c r="C419" s="363">
        <v>21925</v>
      </c>
      <c r="D419" s="363"/>
      <c r="E419" s="364"/>
      <c r="F419" s="364"/>
      <c r="G419" s="364"/>
      <c r="H419" s="364"/>
      <c r="I419" s="364"/>
      <c r="J419" s="364"/>
      <c r="K419" s="366"/>
      <c r="L419" s="366">
        <v>15070000</v>
      </c>
      <c r="M419" s="367" t="s">
        <v>266</v>
      </c>
      <c r="N419" s="368">
        <v>40</v>
      </c>
      <c r="O419" s="455">
        <f t="shared" si="31"/>
        <v>21098000</v>
      </c>
      <c r="P419" s="455">
        <v>21070000</v>
      </c>
      <c r="Q419" s="456">
        <f t="shared" si="32"/>
        <v>0.39814200398142002</v>
      </c>
      <c r="R419" s="363">
        <v>25</v>
      </c>
      <c r="S419" s="455">
        <f t="shared" si="35"/>
        <v>26337500</v>
      </c>
      <c r="T419" s="455">
        <v>28470000</v>
      </c>
      <c r="U419" s="370">
        <f t="shared" si="36"/>
        <v>0.35121025154247748</v>
      </c>
      <c r="V419" s="363" t="s">
        <v>613</v>
      </c>
      <c r="W419" s="363" t="str">
        <f t="shared" si="33"/>
        <v>25</v>
      </c>
      <c r="X419" s="363" t="str">
        <f t="shared" si="34"/>
        <v>219</v>
      </c>
      <c r="Y419" s="372">
        <v>5900</v>
      </c>
      <c r="Z419" s="462">
        <v>5600000</v>
      </c>
      <c r="AA419" s="463"/>
      <c r="AB419" s="458"/>
      <c r="AC419" s="501"/>
      <c r="AD419" s="509"/>
      <c r="AE419" s="502"/>
      <c r="AF419" s="509"/>
      <c r="AG419" s="504"/>
    </row>
    <row r="420" spans="1:33" s="375" customFormat="1" x14ac:dyDescent="0.2">
      <c r="A420" s="361"/>
      <c r="B420" s="404" t="s">
        <v>468</v>
      </c>
      <c r="C420" s="363">
        <v>21931</v>
      </c>
      <c r="D420" s="363"/>
      <c r="E420" s="364"/>
      <c r="F420" s="364"/>
      <c r="G420" s="364"/>
      <c r="H420" s="364"/>
      <c r="I420" s="364"/>
      <c r="J420" s="364"/>
      <c r="K420" s="366"/>
      <c r="L420" s="366">
        <v>5870000</v>
      </c>
      <c r="M420" s="367" t="s">
        <v>266</v>
      </c>
      <c r="N420" s="368">
        <v>10</v>
      </c>
      <c r="O420" s="455">
        <f t="shared" si="31"/>
        <v>6457000</v>
      </c>
      <c r="P420" s="455">
        <v>6470000</v>
      </c>
      <c r="Q420" s="456">
        <f t="shared" si="32"/>
        <v>0.10221465076660988</v>
      </c>
      <c r="R420" s="363">
        <v>25</v>
      </c>
      <c r="S420" s="455">
        <f t="shared" si="35"/>
        <v>8087500</v>
      </c>
      <c r="T420" s="455">
        <v>8770000</v>
      </c>
      <c r="U420" s="370">
        <f t="shared" si="36"/>
        <v>0.3554868624420402</v>
      </c>
      <c r="V420" s="363" t="s">
        <v>613</v>
      </c>
      <c r="W420" s="363" t="str">
        <f t="shared" si="33"/>
        <v>31</v>
      </c>
      <c r="X420" s="363" t="str">
        <f t="shared" si="34"/>
        <v>219</v>
      </c>
      <c r="Y420" s="372">
        <v>1100</v>
      </c>
      <c r="Z420" s="462">
        <v>2800000</v>
      </c>
      <c r="AA420" s="463"/>
      <c r="AB420" s="458"/>
      <c r="AC420" s="501"/>
      <c r="AD420" s="509"/>
      <c r="AE420" s="502"/>
      <c r="AF420" s="509"/>
      <c r="AG420" s="504"/>
    </row>
    <row r="421" spans="1:33" s="375" customFormat="1" x14ac:dyDescent="0.2">
      <c r="A421" s="361"/>
      <c r="B421" s="404" t="s">
        <v>469</v>
      </c>
      <c r="C421" s="363">
        <v>21932</v>
      </c>
      <c r="D421" s="363"/>
      <c r="E421" s="364"/>
      <c r="F421" s="364"/>
      <c r="G421" s="364"/>
      <c r="H421" s="364"/>
      <c r="I421" s="364"/>
      <c r="J421" s="364"/>
      <c r="K421" s="366"/>
      <c r="L421" s="366">
        <v>8270000</v>
      </c>
      <c r="M421" s="367" t="s">
        <v>266</v>
      </c>
      <c r="N421" s="368">
        <v>20</v>
      </c>
      <c r="O421" s="455">
        <f t="shared" si="31"/>
        <v>9924000</v>
      </c>
      <c r="P421" s="455">
        <v>9970000</v>
      </c>
      <c r="Q421" s="456">
        <f t="shared" si="32"/>
        <v>0.20556227327690446</v>
      </c>
      <c r="R421" s="363">
        <v>25</v>
      </c>
      <c r="S421" s="455">
        <f t="shared" si="35"/>
        <v>12462500</v>
      </c>
      <c r="T421" s="455">
        <v>12570000</v>
      </c>
      <c r="U421" s="370">
        <f t="shared" si="36"/>
        <v>0.26078234704112335</v>
      </c>
      <c r="V421" s="363" t="s">
        <v>613</v>
      </c>
      <c r="W421" s="363" t="str">
        <f t="shared" si="33"/>
        <v>32</v>
      </c>
      <c r="X421" s="363" t="str">
        <f t="shared" si="34"/>
        <v>219</v>
      </c>
      <c r="Y421" s="372">
        <v>2300</v>
      </c>
      <c r="Z421" s="462">
        <v>4050000</v>
      </c>
      <c r="AA421" s="463"/>
      <c r="AB421" s="458"/>
      <c r="AC421" s="501"/>
      <c r="AD421" s="509"/>
      <c r="AE421" s="502"/>
      <c r="AF421" s="509"/>
      <c r="AG421" s="504"/>
    </row>
    <row r="422" spans="1:33" x14ac:dyDescent="0.2">
      <c r="A422" s="202"/>
      <c r="B422" s="175" t="s">
        <v>692</v>
      </c>
      <c r="C422" s="119">
        <v>21933</v>
      </c>
      <c r="D422" s="236"/>
      <c r="E422" s="263"/>
      <c r="F422" s="126"/>
      <c r="G422" s="263"/>
      <c r="H422" s="269"/>
      <c r="I422" s="263"/>
      <c r="J422" s="263"/>
      <c r="K422" s="224"/>
      <c r="L422" s="224">
        <v>10470000</v>
      </c>
      <c r="M422" s="225" t="s">
        <v>266</v>
      </c>
      <c r="N422" s="60">
        <v>30</v>
      </c>
      <c r="O422" s="261">
        <f t="shared" si="31"/>
        <v>13611000</v>
      </c>
      <c r="P422" s="239">
        <v>13670000</v>
      </c>
      <c r="Q422" s="262">
        <f t="shared" si="32"/>
        <v>0.30563514804202485</v>
      </c>
      <c r="R422" s="119">
        <v>25</v>
      </c>
      <c r="S422" s="240">
        <f t="shared" si="35"/>
        <v>17087500</v>
      </c>
      <c r="T422" s="241">
        <v>17170000</v>
      </c>
      <c r="U422" s="137">
        <f t="shared" si="36"/>
        <v>0.25603511338697876</v>
      </c>
      <c r="V422" s="236"/>
      <c r="W422" s="236" t="str">
        <f t="shared" si="33"/>
        <v>33</v>
      </c>
      <c r="X422" s="236" t="str">
        <f t="shared" si="34"/>
        <v>219</v>
      </c>
      <c r="Y422" s="144">
        <v>5000</v>
      </c>
      <c r="Z422" s="242">
        <v>5100000</v>
      </c>
      <c r="AA422" s="292"/>
      <c r="AB422" s="358"/>
    </row>
    <row r="423" spans="1:33" s="375" customFormat="1" x14ac:dyDescent="0.2">
      <c r="A423" s="361"/>
      <c r="B423" s="404" t="s">
        <v>471</v>
      </c>
      <c r="C423" s="363">
        <v>21935</v>
      </c>
      <c r="D423" s="363"/>
      <c r="E423" s="364"/>
      <c r="F423" s="364"/>
      <c r="G423" s="364"/>
      <c r="H423" s="364"/>
      <c r="I423" s="364"/>
      <c r="J423" s="364"/>
      <c r="K423" s="366"/>
      <c r="L423" s="366">
        <v>15670000</v>
      </c>
      <c r="M423" s="367" t="s">
        <v>266</v>
      </c>
      <c r="N423" s="368">
        <v>40</v>
      </c>
      <c r="O423" s="455">
        <f t="shared" si="31"/>
        <v>21938000</v>
      </c>
      <c r="P423" s="455">
        <v>21970000</v>
      </c>
      <c r="Q423" s="456">
        <f t="shared" si="32"/>
        <v>0.40204211869814932</v>
      </c>
      <c r="R423" s="363">
        <v>25</v>
      </c>
      <c r="S423" s="455">
        <f t="shared" si="35"/>
        <v>27462500</v>
      </c>
      <c r="T423" s="455">
        <v>29670000</v>
      </c>
      <c r="U423" s="370">
        <f t="shared" si="36"/>
        <v>0.35047792444242148</v>
      </c>
      <c r="V423" s="363" t="s">
        <v>613</v>
      </c>
      <c r="W423" s="363" t="str">
        <f t="shared" si="33"/>
        <v>35</v>
      </c>
      <c r="X423" s="363" t="str">
        <f t="shared" si="34"/>
        <v>219</v>
      </c>
      <c r="Y423" s="372">
        <v>5900</v>
      </c>
      <c r="Z423" s="462">
        <v>6000000</v>
      </c>
      <c r="AA423" s="463"/>
      <c r="AB423" s="458"/>
      <c r="AC423" s="501"/>
      <c r="AD423" s="509"/>
      <c r="AE423" s="502"/>
      <c r="AF423" s="509"/>
      <c r="AG423" s="504"/>
    </row>
    <row r="424" spans="1:33" x14ac:dyDescent="0.2">
      <c r="A424" s="202"/>
      <c r="B424" s="175" t="s">
        <v>693</v>
      </c>
      <c r="C424" s="119">
        <v>21941</v>
      </c>
      <c r="D424" s="236"/>
      <c r="E424" s="263"/>
      <c r="F424" s="126"/>
      <c r="G424" s="263"/>
      <c r="H424" s="269"/>
      <c r="I424" s="263"/>
      <c r="J424" s="263"/>
      <c r="K424" s="224"/>
      <c r="L424" s="224">
        <v>13270000</v>
      </c>
      <c r="M424" s="225" t="s">
        <v>266</v>
      </c>
      <c r="N424" s="60">
        <v>40</v>
      </c>
      <c r="O424" s="261">
        <f t="shared" si="31"/>
        <v>18578000</v>
      </c>
      <c r="P424" s="239">
        <v>18570000</v>
      </c>
      <c r="Q424" s="262">
        <f t="shared" si="32"/>
        <v>0.39939713639788998</v>
      </c>
      <c r="R424" s="119">
        <v>25</v>
      </c>
      <c r="S424" s="240">
        <f t="shared" si="35"/>
        <v>23212500</v>
      </c>
      <c r="T424" s="241">
        <v>24670000</v>
      </c>
      <c r="U424" s="137">
        <f t="shared" si="36"/>
        <v>0.32848680667743674</v>
      </c>
      <c r="V424" s="236"/>
      <c r="W424" s="236" t="str">
        <f t="shared" si="33"/>
        <v>41</v>
      </c>
      <c r="X424" s="236" t="str">
        <f t="shared" si="34"/>
        <v>219</v>
      </c>
      <c r="Y424" s="144">
        <v>7000</v>
      </c>
      <c r="Z424" s="242">
        <v>7100000</v>
      </c>
      <c r="AA424" s="292"/>
      <c r="AB424" s="358"/>
    </row>
    <row r="425" spans="1:33" ht="18.75" thickBot="1" x14ac:dyDescent="0.25">
      <c r="A425" s="202"/>
      <c r="B425" s="180" t="s">
        <v>694</v>
      </c>
      <c r="C425" s="181">
        <v>21944</v>
      </c>
      <c r="D425" s="274"/>
      <c r="E425" s="196"/>
      <c r="F425" s="196"/>
      <c r="G425" s="196"/>
      <c r="H425" s="196"/>
      <c r="I425" s="196"/>
      <c r="J425" s="196"/>
      <c r="K425" s="230"/>
      <c r="L425" s="230">
        <v>24870000</v>
      </c>
      <c r="M425" s="231" t="s">
        <v>266</v>
      </c>
      <c r="N425" s="184">
        <v>25</v>
      </c>
      <c r="O425" s="267">
        <f t="shared" si="31"/>
        <v>31087500</v>
      </c>
      <c r="P425" s="253">
        <v>30870000</v>
      </c>
      <c r="Q425" s="268">
        <f t="shared" si="32"/>
        <v>0.24125452352231605</v>
      </c>
      <c r="R425" s="181">
        <v>25</v>
      </c>
      <c r="S425" s="254">
        <f t="shared" si="35"/>
        <v>38587500</v>
      </c>
      <c r="T425" s="255">
        <v>41670000</v>
      </c>
      <c r="U425" s="190">
        <f t="shared" si="36"/>
        <v>0.3498542274052478</v>
      </c>
      <c r="V425" s="256"/>
      <c r="W425" s="256" t="str">
        <f t="shared" si="33"/>
        <v>44</v>
      </c>
      <c r="X425" s="256" t="str">
        <f t="shared" si="34"/>
        <v>219</v>
      </c>
      <c r="Y425" s="347">
        <v>10000</v>
      </c>
      <c r="Z425" s="257">
        <v>10100000</v>
      </c>
      <c r="AA425" s="293"/>
      <c r="AB425" s="359"/>
    </row>
    <row r="426" spans="1:33" s="375" customFormat="1" ht="36.75" thickBot="1" x14ac:dyDescent="0.25">
      <c r="A426" s="361"/>
      <c r="B426" s="465" t="s">
        <v>474</v>
      </c>
      <c r="C426" s="465">
        <v>22011</v>
      </c>
      <c r="D426" s="465"/>
      <c r="E426" s="466"/>
      <c r="F426" s="466"/>
      <c r="G426" s="466"/>
      <c r="H426" s="466"/>
      <c r="I426" s="466"/>
      <c r="J426" s="466"/>
      <c r="K426" s="467"/>
      <c r="L426" s="467">
        <v>3870000</v>
      </c>
      <c r="M426" s="468" t="s">
        <v>266</v>
      </c>
      <c r="N426" s="469">
        <v>10</v>
      </c>
      <c r="O426" s="464">
        <f t="shared" si="31"/>
        <v>4257000</v>
      </c>
      <c r="P426" s="464">
        <v>4270000</v>
      </c>
      <c r="Q426" s="470">
        <f t="shared" si="32"/>
        <v>0.10335917312661498</v>
      </c>
      <c r="R426" s="465">
        <v>25</v>
      </c>
      <c r="S426" s="464">
        <f t="shared" si="35"/>
        <v>5337500</v>
      </c>
      <c r="T426" s="464">
        <v>5370000</v>
      </c>
      <c r="U426" s="471">
        <f t="shared" si="36"/>
        <v>0.2576112412177986</v>
      </c>
      <c r="V426" s="465" t="s">
        <v>613</v>
      </c>
      <c r="W426" s="465" t="str">
        <f t="shared" si="33"/>
        <v>11</v>
      </c>
      <c r="X426" s="465" t="str">
        <f t="shared" si="34"/>
        <v>220</v>
      </c>
      <c r="Y426" s="472">
        <v>900</v>
      </c>
      <c r="Z426" s="473" t="s">
        <v>610</v>
      </c>
      <c r="AA426" s="473"/>
      <c r="AB426" s="498" t="s">
        <v>603</v>
      </c>
      <c r="AC426" s="501"/>
      <c r="AD426" s="509"/>
      <c r="AE426" s="502"/>
      <c r="AF426" s="509"/>
      <c r="AG426" s="504"/>
    </row>
    <row r="427" spans="1:33" x14ac:dyDescent="0.2">
      <c r="A427" s="202"/>
      <c r="B427" s="163" t="s">
        <v>695</v>
      </c>
      <c r="C427" s="164">
        <v>22012</v>
      </c>
      <c r="D427" s="243"/>
      <c r="E427" s="272"/>
      <c r="F427" s="194"/>
      <c r="G427" s="272"/>
      <c r="H427" s="273"/>
      <c r="I427" s="272"/>
      <c r="J427" s="272"/>
      <c r="K427" s="228"/>
      <c r="L427" s="228">
        <v>6470000</v>
      </c>
      <c r="M427" s="229" t="s">
        <v>266</v>
      </c>
      <c r="N427" s="168">
        <v>20</v>
      </c>
      <c r="O427" s="264">
        <f t="shared" ref="O427:O467" si="37">L427+(L427*N427/100)</f>
        <v>7764000</v>
      </c>
      <c r="P427" s="246">
        <v>7770000</v>
      </c>
      <c r="Q427" s="265">
        <f t="shared" ref="Q427:Q467" si="38">(P427-L427)/L427</f>
        <v>0.20092735703245751</v>
      </c>
      <c r="R427" s="164">
        <v>25</v>
      </c>
      <c r="S427" s="247">
        <f t="shared" si="35"/>
        <v>9712500</v>
      </c>
      <c r="T427" s="248">
        <v>9770000</v>
      </c>
      <c r="U427" s="174">
        <f t="shared" si="36"/>
        <v>0.2574002574002574</v>
      </c>
      <c r="V427" s="243"/>
      <c r="W427" s="243" t="str">
        <f t="shared" si="33"/>
        <v>12</v>
      </c>
      <c r="X427" s="243" t="str">
        <f t="shared" si="34"/>
        <v>220</v>
      </c>
      <c r="Y427" s="218">
        <v>1900</v>
      </c>
      <c r="Z427" s="249">
        <v>1680000</v>
      </c>
      <c r="AA427" s="291"/>
      <c r="AB427" s="266"/>
      <c r="AC427" s="501" t="s">
        <v>774</v>
      </c>
      <c r="AD427" s="509" t="s">
        <v>798</v>
      </c>
      <c r="AE427" s="502" t="s">
        <v>805</v>
      </c>
      <c r="AF427" s="509" t="s">
        <v>774</v>
      </c>
    </row>
    <row r="428" spans="1:33" s="375" customFormat="1" x14ac:dyDescent="0.2">
      <c r="A428" s="361"/>
      <c r="B428" s="404" t="s">
        <v>476</v>
      </c>
      <c r="C428" s="363">
        <v>22013</v>
      </c>
      <c r="D428" s="363"/>
      <c r="E428" s="364"/>
      <c r="F428" s="364"/>
      <c r="G428" s="364"/>
      <c r="H428" s="364"/>
      <c r="I428" s="364"/>
      <c r="J428" s="364"/>
      <c r="K428" s="366"/>
      <c r="L428" s="366">
        <v>8970000</v>
      </c>
      <c r="M428" s="367" t="s">
        <v>266</v>
      </c>
      <c r="N428" s="368">
        <v>30</v>
      </c>
      <c r="O428" s="455">
        <f t="shared" si="37"/>
        <v>11661000</v>
      </c>
      <c r="P428" s="455">
        <v>11700000</v>
      </c>
      <c r="Q428" s="456">
        <f t="shared" si="38"/>
        <v>0.30434782608695654</v>
      </c>
      <c r="R428" s="363">
        <v>25</v>
      </c>
      <c r="S428" s="455">
        <f t="shared" si="35"/>
        <v>14625000</v>
      </c>
      <c r="T428" s="455">
        <v>14670000</v>
      </c>
      <c r="U428" s="370">
        <f t="shared" si="36"/>
        <v>0.25384615384615383</v>
      </c>
      <c r="V428" s="363" t="s">
        <v>613</v>
      </c>
      <c r="W428" s="363" t="str">
        <f t="shared" si="33"/>
        <v>13</v>
      </c>
      <c r="X428" s="363" t="str">
        <f t="shared" si="34"/>
        <v>220</v>
      </c>
      <c r="Y428" s="372">
        <v>3800</v>
      </c>
      <c r="Z428" s="462">
        <v>2500000</v>
      </c>
      <c r="AA428" s="463"/>
      <c r="AB428" s="458"/>
      <c r="AC428" s="501"/>
      <c r="AD428" s="509"/>
      <c r="AE428" s="502"/>
      <c r="AF428" s="509"/>
      <c r="AG428" s="504"/>
    </row>
    <row r="429" spans="1:33" s="375" customFormat="1" x14ac:dyDescent="0.2">
      <c r="A429" s="361"/>
      <c r="B429" s="404" t="s">
        <v>477</v>
      </c>
      <c r="C429" s="363">
        <v>22015</v>
      </c>
      <c r="D429" s="363"/>
      <c r="E429" s="364"/>
      <c r="F429" s="364"/>
      <c r="G429" s="364"/>
      <c r="H429" s="364"/>
      <c r="I429" s="364"/>
      <c r="J429" s="364"/>
      <c r="K429" s="366"/>
      <c r="L429" s="366">
        <v>14570000</v>
      </c>
      <c r="M429" s="367" t="s">
        <v>266</v>
      </c>
      <c r="N429" s="368">
        <v>40</v>
      </c>
      <c r="O429" s="455">
        <f t="shared" si="37"/>
        <v>20398000</v>
      </c>
      <c r="P429" s="455">
        <v>20370000</v>
      </c>
      <c r="Q429" s="456">
        <f t="shared" si="38"/>
        <v>0.39807824296499655</v>
      </c>
      <c r="R429" s="363">
        <v>25</v>
      </c>
      <c r="S429" s="455">
        <f t="shared" si="35"/>
        <v>25462500</v>
      </c>
      <c r="T429" s="455">
        <v>25470000</v>
      </c>
      <c r="U429" s="370">
        <f t="shared" si="36"/>
        <v>0.25036818851251841</v>
      </c>
      <c r="V429" s="363" t="s">
        <v>613</v>
      </c>
      <c r="W429" s="363" t="str">
        <f t="shared" si="33"/>
        <v>15</v>
      </c>
      <c r="X429" s="363" t="str">
        <f t="shared" si="34"/>
        <v>220</v>
      </c>
      <c r="Y429" s="372">
        <v>5700</v>
      </c>
      <c r="Z429" s="462">
        <v>3700000</v>
      </c>
      <c r="AA429" s="463"/>
      <c r="AB429" s="458"/>
      <c r="AC429" s="501"/>
      <c r="AD429" s="509"/>
      <c r="AE429" s="502"/>
      <c r="AF429" s="509"/>
      <c r="AG429" s="504"/>
    </row>
    <row r="430" spans="1:33" s="375" customFormat="1" x14ac:dyDescent="0.2">
      <c r="A430" s="361"/>
      <c r="B430" s="454" t="s">
        <v>478</v>
      </c>
      <c r="C430" s="431">
        <v>22021</v>
      </c>
      <c r="D430" s="363"/>
      <c r="E430" s="364"/>
      <c r="F430" s="364"/>
      <c r="G430" s="364"/>
      <c r="H430" s="364"/>
      <c r="I430" s="364"/>
      <c r="J430" s="364"/>
      <c r="K430" s="366"/>
      <c r="L430" s="366">
        <v>5370000</v>
      </c>
      <c r="M430" s="367" t="s">
        <v>266</v>
      </c>
      <c r="N430" s="368">
        <v>10</v>
      </c>
      <c r="O430" s="455">
        <f t="shared" si="37"/>
        <v>5907000</v>
      </c>
      <c r="P430" s="455">
        <v>5970000</v>
      </c>
      <c r="Q430" s="456">
        <f t="shared" si="38"/>
        <v>0.11173184357541899</v>
      </c>
      <c r="R430" s="363">
        <v>25</v>
      </c>
      <c r="S430" s="455">
        <f t="shared" si="35"/>
        <v>7462500</v>
      </c>
      <c r="T430" s="455">
        <v>8070000</v>
      </c>
      <c r="U430" s="370">
        <f t="shared" si="36"/>
        <v>0.35175879396984927</v>
      </c>
      <c r="V430" s="363" t="s">
        <v>613</v>
      </c>
      <c r="W430" s="363" t="str">
        <f t="shared" si="33"/>
        <v>21</v>
      </c>
      <c r="X430" s="363" t="str">
        <f t="shared" si="34"/>
        <v>220</v>
      </c>
      <c r="Y430" s="372">
        <v>1100</v>
      </c>
      <c r="Z430" s="462">
        <v>1500000</v>
      </c>
      <c r="AA430" s="463"/>
      <c r="AB430" s="458"/>
      <c r="AC430" s="501"/>
      <c r="AD430" s="509"/>
      <c r="AE430" s="502"/>
      <c r="AF430" s="509"/>
      <c r="AG430" s="504"/>
    </row>
    <row r="431" spans="1:33" s="375" customFormat="1" x14ac:dyDescent="0.2">
      <c r="A431" s="361"/>
      <c r="B431" s="454" t="s">
        <v>479</v>
      </c>
      <c r="C431" s="431">
        <v>22022</v>
      </c>
      <c r="D431" s="363"/>
      <c r="E431" s="364"/>
      <c r="F431" s="364"/>
      <c r="G431" s="364"/>
      <c r="H431" s="364"/>
      <c r="I431" s="364"/>
      <c r="J431" s="364"/>
      <c r="K431" s="366"/>
      <c r="L431" s="366">
        <v>8070000</v>
      </c>
      <c r="M431" s="367" t="s">
        <v>266</v>
      </c>
      <c r="N431" s="368">
        <v>20</v>
      </c>
      <c r="O431" s="455">
        <f t="shared" si="37"/>
        <v>9684000</v>
      </c>
      <c r="P431" s="455">
        <v>9700000</v>
      </c>
      <c r="Q431" s="456">
        <f t="shared" si="38"/>
        <v>0.20198265179677818</v>
      </c>
      <c r="R431" s="363">
        <v>25</v>
      </c>
      <c r="S431" s="455">
        <f t="shared" si="35"/>
        <v>12125000</v>
      </c>
      <c r="T431" s="455">
        <v>13070000</v>
      </c>
      <c r="U431" s="370">
        <f t="shared" si="36"/>
        <v>0.34742268041237112</v>
      </c>
      <c r="V431" s="363" t="s">
        <v>613</v>
      </c>
      <c r="W431" s="363" t="str">
        <f t="shared" si="33"/>
        <v>22</v>
      </c>
      <c r="X431" s="363" t="str">
        <f t="shared" si="34"/>
        <v>220</v>
      </c>
      <c r="Y431" s="372">
        <v>2300</v>
      </c>
      <c r="Z431" s="462">
        <v>2900000</v>
      </c>
      <c r="AA431" s="463"/>
      <c r="AB431" s="458"/>
      <c r="AC431" s="501"/>
      <c r="AD431" s="509"/>
      <c r="AE431" s="502"/>
      <c r="AF431" s="509"/>
      <c r="AG431" s="504"/>
    </row>
    <row r="432" spans="1:33" s="375" customFormat="1" x14ac:dyDescent="0.2">
      <c r="A432" s="361"/>
      <c r="B432" s="454" t="s">
        <v>480</v>
      </c>
      <c r="C432" s="431">
        <v>22023</v>
      </c>
      <c r="D432" s="363"/>
      <c r="E432" s="364"/>
      <c r="F432" s="364"/>
      <c r="G432" s="364"/>
      <c r="H432" s="364"/>
      <c r="I432" s="364"/>
      <c r="J432" s="364"/>
      <c r="K432" s="366"/>
      <c r="L432" s="366">
        <v>10170000</v>
      </c>
      <c r="M432" s="367" t="s">
        <v>266</v>
      </c>
      <c r="N432" s="368">
        <v>30</v>
      </c>
      <c r="O432" s="455">
        <f t="shared" si="37"/>
        <v>13221000</v>
      </c>
      <c r="P432" s="455">
        <v>13270000</v>
      </c>
      <c r="Q432" s="456">
        <f t="shared" si="38"/>
        <v>0.30481809242871188</v>
      </c>
      <c r="R432" s="363">
        <v>25</v>
      </c>
      <c r="S432" s="455">
        <f t="shared" si="35"/>
        <v>16587500</v>
      </c>
      <c r="T432" s="455">
        <v>17970000</v>
      </c>
      <c r="U432" s="370">
        <f t="shared" si="36"/>
        <v>0.35418236623963828</v>
      </c>
      <c r="V432" s="363" t="s">
        <v>613</v>
      </c>
      <c r="W432" s="363" t="str">
        <f t="shared" si="33"/>
        <v>23</v>
      </c>
      <c r="X432" s="363" t="str">
        <f t="shared" si="34"/>
        <v>220</v>
      </c>
      <c r="Y432" s="372">
        <v>3700</v>
      </c>
      <c r="Z432" s="462">
        <v>4100000</v>
      </c>
      <c r="AA432" s="463"/>
      <c r="AB432" s="458"/>
      <c r="AC432" s="501"/>
      <c r="AD432" s="509"/>
      <c r="AE432" s="502"/>
      <c r="AF432" s="509"/>
      <c r="AG432" s="504"/>
    </row>
    <row r="433" spans="1:33" s="375" customFormat="1" x14ac:dyDescent="0.2">
      <c r="A433" s="361"/>
      <c r="B433" s="454" t="s">
        <v>481</v>
      </c>
      <c r="C433" s="431">
        <v>22025</v>
      </c>
      <c r="D433" s="363"/>
      <c r="E433" s="364"/>
      <c r="F433" s="364"/>
      <c r="G433" s="364"/>
      <c r="H433" s="364"/>
      <c r="I433" s="364"/>
      <c r="J433" s="364"/>
      <c r="K433" s="366"/>
      <c r="L433" s="366">
        <v>15070000</v>
      </c>
      <c r="M433" s="367" t="s">
        <v>266</v>
      </c>
      <c r="N433" s="368">
        <v>40</v>
      </c>
      <c r="O433" s="455">
        <f t="shared" si="37"/>
        <v>21098000</v>
      </c>
      <c r="P433" s="455">
        <v>21070000</v>
      </c>
      <c r="Q433" s="456">
        <f t="shared" si="38"/>
        <v>0.39814200398142002</v>
      </c>
      <c r="R433" s="363">
        <v>25</v>
      </c>
      <c r="S433" s="455">
        <f t="shared" si="35"/>
        <v>26337500</v>
      </c>
      <c r="T433" s="455">
        <v>28470000</v>
      </c>
      <c r="U433" s="370">
        <f t="shared" si="36"/>
        <v>0.35121025154247748</v>
      </c>
      <c r="V433" s="363" t="s">
        <v>613</v>
      </c>
      <c r="W433" s="363" t="str">
        <f t="shared" si="33"/>
        <v>25</v>
      </c>
      <c r="X433" s="363" t="str">
        <f t="shared" si="34"/>
        <v>220</v>
      </c>
      <c r="Y433" s="372">
        <v>5900</v>
      </c>
      <c r="Z433" s="462">
        <v>5000000</v>
      </c>
      <c r="AA433" s="463"/>
      <c r="AB433" s="458"/>
      <c r="AC433" s="501"/>
      <c r="AD433" s="509"/>
      <c r="AE433" s="502"/>
      <c r="AF433" s="509"/>
      <c r="AG433" s="504"/>
    </row>
    <row r="434" spans="1:33" s="375" customFormat="1" x14ac:dyDescent="0.2">
      <c r="A434" s="361"/>
      <c r="B434" s="454" t="s">
        <v>482</v>
      </c>
      <c r="C434" s="431">
        <v>22031</v>
      </c>
      <c r="D434" s="363"/>
      <c r="E434" s="364"/>
      <c r="F434" s="364"/>
      <c r="G434" s="364"/>
      <c r="H434" s="364"/>
      <c r="I434" s="364"/>
      <c r="J434" s="364"/>
      <c r="K434" s="366"/>
      <c r="L434" s="366">
        <v>5870000</v>
      </c>
      <c r="M434" s="367" t="s">
        <v>266</v>
      </c>
      <c r="N434" s="368">
        <v>10</v>
      </c>
      <c r="O434" s="455">
        <f t="shared" si="37"/>
        <v>6457000</v>
      </c>
      <c r="P434" s="455">
        <v>6470000</v>
      </c>
      <c r="Q434" s="456">
        <f t="shared" si="38"/>
        <v>0.10221465076660988</v>
      </c>
      <c r="R434" s="363">
        <v>25</v>
      </c>
      <c r="S434" s="455">
        <f t="shared" si="35"/>
        <v>8087500</v>
      </c>
      <c r="T434" s="455">
        <v>8770000</v>
      </c>
      <c r="U434" s="370">
        <f t="shared" si="36"/>
        <v>0.3554868624420402</v>
      </c>
      <c r="V434" s="363" t="s">
        <v>613</v>
      </c>
      <c r="W434" s="363" t="str">
        <f t="shared" si="33"/>
        <v>31</v>
      </c>
      <c r="X434" s="363" t="str">
        <f t="shared" si="34"/>
        <v>220</v>
      </c>
      <c r="Y434" s="372">
        <v>1100</v>
      </c>
      <c r="Z434" s="462">
        <v>2100000</v>
      </c>
      <c r="AA434" s="463"/>
      <c r="AB434" s="458"/>
      <c r="AC434" s="501"/>
      <c r="AD434" s="509"/>
      <c r="AE434" s="502"/>
      <c r="AF434" s="509"/>
      <c r="AG434" s="504"/>
    </row>
    <row r="435" spans="1:33" s="375" customFormat="1" x14ac:dyDescent="0.2">
      <c r="A435" s="361"/>
      <c r="B435" s="454" t="s">
        <v>483</v>
      </c>
      <c r="C435" s="431">
        <v>22032</v>
      </c>
      <c r="D435" s="363"/>
      <c r="E435" s="364"/>
      <c r="F435" s="364"/>
      <c r="G435" s="364"/>
      <c r="H435" s="364"/>
      <c r="I435" s="364"/>
      <c r="J435" s="364"/>
      <c r="K435" s="366"/>
      <c r="L435" s="366">
        <v>8270000</v>
      </c>
      <c r="M435" s="367" t="s">
        <v>266</v>
      </c>
      <c r="N435" s="368">
        <v>20</v>
      </c>
      <c r="O435" s="455">
        <f t="shared" si="37"/>
        <v>9924000</v>
      </c>
      <c r="P435" s="455">
        <v>9970000</v>
      </c>
      <c r="Q435" s="456">
        <f t="shared" si="38"/>
        <v>0.20556227327690446</v>
      </c>
      <c r="R435" s="363">
        <v>25</v>
      </c>
      <c r="S435" s="455">
        <f t="shared" si="35"/>
        <v>12462500</v>
      </c>
      <c r="T435" s="455">
        <v>12570000</v>
      </c>
      <c r="U435" s="370">
        <f t="shared" si="36"/>
        <v>0.26078234704112335</v>
      </c>
      <c r="V435" s="363" t="s">
        <v>613</v>
      </c>
      <c r="W435" s="363" t="str">
        <f t="shared" si="33"/>
        <v>32</v>
      </c>
      <c r="X435" s="363" t="str">
        <f t="shared" si="34"/>
        <v>220</v>
      </c>
      <c r="Y435" s="372">
        <v>2300</v>
      </c>
      <c r="Z435" s="462">
        <v>3200000</v>
      </c>
      <c r="AA435" s="463"/>
      <c r="AB435" s="458"/>
      <c r="AC435" s="501"/>
      <c r="AD435" s="509"/>
      <c r="AE435" s="502"/>
      <c r="AF435" s="509"/>
      <c r="AG435" s="504"/>
    </row>
    <row r="436" spans="1:33" x14ac:dyDescent="0.2">
      <c r="A436" s="202"/>
      <c r="B436" s="175" t="s">
        <v>696</v>
      </c>
      <c r="C436" s="119">
        <v>22033</v>
      </c>
      <c r="D436" s="236"/>
      <c r="E436" s="263"/>
      <c r="F436" s="126"/>
      <c r="G436" s="263"/>
      <c r="H436" s="269"/>
      <c r="I436" s="263"/>
      <c r="J436" s="263"/>
      <c r="K436" s="224"/>
      <c r="L436" s="224">
        <v>10470000</v>
      </c>
      <c r="M436" s="225" t="s">
        <v>266</v>
      </c>
      <c r="N436" s="60">
        <v>30</v>
      </c>
      <c r="O436" s="261">
        <f t="shared" si="37"/>
        <v>13611000</v>
      </c>
      <c r="P436" s="239">
        <v>13670000</v>
      </c>
      <c r="Q436" s="262">
        <f t="shared" si="38"/>
        <v>0.30563514804202485</v>
      </c>
      <c r="R436" s="119">
        <v>25</v>
      </c>
      <c r="S436" s="240">
        <f t="shared" si="35"/>
        <v>17087500</v>
      </c>
      <c r="T436" s="241">
        <v>17170000</v>
      </c>
      <c r="U436" s="137">
        <f t="shared" si="36"/>
        <v>0.25603511338697876</v>
      </c>
      <c r="V436" s="236"/>
      <c r="W436" s="236" t="str">
        <f t="shared" si="33"/>
        <v>33</v>
      </c>
      <c r="X436" s="236" t="str">
        <f t="shared" si="34"/>
        <v>220</v>
      </c>
      <c r="Y436" s="144">
        <v>4500</v>
      </c>
      <c r="Z436" s="242">
        <v>4600000</v>
      </c>
      <c r="AA436" s="292"/>
      <c r="AB436" s="358"/>
    </row>
    <row r="437" spans="1:33" s="375" customFormat="1" x14ac:dyDescent="0.2">
      <c r="A437" s="361"/>
      <c r="B437" s="454" t="s">
        <v>485</v>
      </c>
      <c r="C437" s="431">
        <v>22035</v>
      </c>
      <c r="D437" s="363"/>
      <c r="E437" s="364"/>
      <c r="F437" s="364"/>
      <c r="G437" s="364"/>
      <c r="H437" s="364"/>
      <c r="I437" s="364"/>
      <c r="J437" s="364"/>
      <c r="K437" s="366"/>
      <c r="L437" s="366">
        <v>15670000</v>
      </c>
      <c r="M437" s="367" t="s">
        <v>266</v>
      </c>
      <c r="N437" s="368">
        <v>40</v>
      </c>
      <c r="O437" s="455">
        <f t="shared" si="37"/>
        <v>21938000</v>
      </c>
      <c r="P437" s="455">
        <v>21970000</v>
      </c>
      <c r="Q437" s="456">
        <f t="shared" si="38"/>
        <v>0.40204211869814932</v>
      </c>
      <c r="R437" s="363">
        <v>25</v>
      </c>
      <c r="S437" s="455">
        <f t="shared" si="35"/>
        <v>27462500</v>
      </c>
      <c r="T437" s="455">
        <v>29670000</v>
      </c>
      <c r="U437" s="370">
        <f t="shared" si="36"/>
        <v>0.35047792444242148</v>
      </c>
      <c r="V437" s="363" t="s">
        <v>613</v>
      </c>
      <c r="W437" s="363" t="str">
        <f t="shared" si="33"/>
        <v>35</v>
      </c>
      <c r="X437" s="363" t="str">
        <f t="shared" si="34"/>
        <v>220</v>
      </c>
      <c r="Y437" s="372">
        <v>5900</v>
      </c>
      <c r="Z437" s="462">
        <v>5900000</v>
      </c>
      <c r="AA437" s="463"/>
      <c r="AB437" s="458"/>
      <c r="AC437" s="501"/>
      <c r="AD437" s="509"/>
      <c r="AE437" s="502"/>
      <c r="AF437" s="509"/>
      <c r="AG437" s="504"/>
    </row>
    <row r="438" spans="1:33" x14ac:dyDescent="0.2">
      <c r="A438" s="202"/>
      <c r="B438" s="175" t="s">
        <v>697</v>
      </c>
      <c r="C438" s="119">
        <v>22041</v>
      </c>
      <c r="D438" s="236"/>
      <c r="E438" s="263"/>
      <c r="F438" s="126"/>
      <c r="G438" s="263"/>
      <c r="H438" s="269"/>
      <c r="I438" s="263"/>
      <c r="J438" s="263"/>
      <c r="K438" s="224"/>
      <c r="L438" s="224">
        <v>13270000</v>
      </c>
      <c r="M438" s="225" t="s">
        <v>266</v>
      </c>
      <c r="N438" s="60">
        <v>40</v>
      </c>
      <c r="O438" s="261">
        <f t="shared" si="37"/>
        <v>18578000</v>
      </c>
      <c r="P438" s="239">
        <v>18570000</v>
      </c>
      <c r="Q438" s="262">
        <f t="shared" si="38"/>
        <v>0.39939713639788998</v>
      </c>
      <c r="R438" s="119">
        <v>25</v>
      </c>
      <c r="S438" s="240">
        <f t="shared" si="35"/>
        <v>23212500</v>
      </c>
      <c r="T438" s="241">
        <v>24670000</v>
      </c>
      <c r="U438" s="137">
        <f t="shared" si="36"/>
        <v>0.32848680667743674</v>
      </c>
      <c r="V438" s="236"/>
      <c r="W438" s="236" t="str">
        <f t="shared" si="33"/>
        <v>41</v>
      </c>
      <c r="X438" s="236" t="str">
        <f t="shared" si="34"/>
        <v>220</v>
      </c>
      <c r="Y438" s="144">
        <v>7900</v>
      </c>
      <c r="Z438" s="242">
        <v>6950000</v>
      </c>
      <c r="AA438" s="292"/>
      <c r="AB438" s="358"/>
    </row>
    <row r="439" spans="1:33" ht="18.75" thickBot="1" x14ac:dyDescent="0.25">
      <c r="A439" s="202"/>
      <c r="B439" s="180" t="s">
        <v>698</v>
      </c>
      <c r="C439" s="181">
        <v>22044</v>
      </c>
      <c r="D439" s="274"/>
      <c r="E439" s="196"/>
      <c r="F439" s="196"/>
      <c r="G439" s="196"/>
      <c r="H439" s="196"/>
      <c r="I439" s="196"/>
      <c r="J439" s="196"/>
      <c r="K439" s="230"/>
      <c r="L439" s="230">
        <v>24870000</v>
      </c>
      <c r="M439" s="231" t="s">
        <v>266</v>
      </c>
      <c r="N439" s="184">
        <v>25</v>
      </c>
      <c r="O439" s="267">
        <f t="shared" si="37"/>
        <v>31087500</v>
      </c>
      <c r="P439" s="253">
        <v>30870000</v>
      </c>
      <c r="Q439" s="268">
        <f t="shared" si="38"/>
        <v>0.24125452352231605</v>
      </c>
      <c r="R439" s="181">
        <v>25</v>
      </c>
      <c r="S439" s="254">
        <f t="shared" si="35"/>
        <v>38587500</v>
      </c>
      <c r="T439" s="255">
        <v>41670000</v>
      </c>
      <c r="U439" s="190">
        <f t="shared" si="36"/>
        <v>0.3498542274052478</v>
      </c>
      <c r="V439" s="256"/>
      <c r="W439" s="256" t="str">
        <f t="shared" si="33"/>
        <v>44</v>
      </c>
      <c r="X439" s="256" t="str">
        <f t="shared" si="34"/>
        <v>220</v>
      </c>
      <c r="Y439" s="347">
        <v>9000</v>
      </c>
      <c r="Z439" s="257">
        <v>9990000</v>
      </c>
      <c r="AA439" s="293"/>
      <c r="AB439" s="359"/>
    </row>
    <row r="440" spans="1:33" s="375" customFormat="1" x14ac:dyDescent="0.2">
      <c r="A440" s="361"/>
      <c r="B440" s="406" t="s">
        <v>488</v>
      </c>
      <c r="C440" s="406">
        <v>22211</v>
      </c>
      <c r="D440" s="406"/>
      <c r="E440" s="407"/>
      <c r="F440" s="407"/>
      <c r="G440" s="407"/>
      <c r="H440" s="407"/>
      <c r="I440" s="407"/>
      <c r="J440" s="407"/>
      <c r="K440" s="409"/>
      <c r="L440" s="409">
        <v>3870000</v>
      </c>
      <c r="M440" s="410" t="s">
        <v>266</v>
      </c>
      <c r="N440" s="405">
        <v>10</v>
      </c>
      <c r="O440" s="476">
        <f t="shared" si="37"/>
        <v>4257000</v>
      </c>
      <c r="P440" s="476">
        <v>4270000</v>
      </c>
      <c r="Q440" s="478">
        <f t="shared" si="38"/>
        <v>0.10335917312661498</v>
      </c>
      <c r="R440" s="406">
        <v>25</v>
      </c>
      <c r="S440" s="476">
        <f t="shared" si="35"/>
        <v>5337500</v>
      </c>
      <c r="T440" s="476">
        <v>5970000</v>
      </c>
      <c r="U440" s="413">
        <f t="shared" si="36"/>
        <v>0.39812646370023419</v>
      </c>
      <c r="V440" s="406" t="s">
        <v>613</v>
      </c>
      <c r="W440" s="406" t="str">
        <f t="shared" si="33"/>
        <v>11</v>
      </c>
      <c r="X440" s="406" t="str">
        <f t="shared" si="34"/>
        <v>222</v>
      </c>
      <c r="Y440" s="414" t="s">
        <v>613</v>
      </c>
      <c r="Z440" s="479">
        <v>3500000</v>
      </c>
      <c r="AA440" s="479"/>
      <c r="AB440" s="480" t="s">
        <v>604</v>
      </c>
      <c r="AC440" s="501"/>
      <c r="AD440" s="509"/>
      <c r="AE440" s="502"/>
      <c r="AF440" s="509"/>
      <c r="AG440" s="504"/>
    </row>
    <row r="441" spans="1:33" s="375" customFormat="1" x14ac:dyDescent="0.2">
      <c r="A441" s="361"/>
      <c r="B441" s="363" t="s">
        <v>489</v>
      </c>
      <c r="C441" s="363">
        <v>22212</v>
      </c>
      <c r="D441" s="363"/>
      <c r="E441" s="364"/>
      <c r="F441" s="364"/>
      <c r="G441" s="364"/>
      <c r="H441" s="364"/>
      <c r="I441" s="364"/>
      <c r="J441" s="364"/>
      <c r="K441" s="366"/>
      <c r="L441" s="366">
        <v>6470000</v>
      </c>
      <c r="M441" s="367" t="s">
        <v>266</v>
      </c>
      <c r="N441" s="368">
        <v>20</v>
      </c>
      <c r="O441" s="455">
        <f t="shared" si="37"/>
        <v>7764000</v>
      </c>
      <c r="P441" s="455">
        <v>7770000</v>
      </c>
      <c r="Q441" s="456">
        <f t="shared" si="38"/>
        <v>0.20092735703245751</v>
      </c>
      <c r="R441" s="363">
        <v>25</v>
      </c>
      <c r="S441" s="455">
        <f t="shared" si="35"/>
        <v>9712500</v>
      </c>
      <c r="T441" s="455">
        <v>9770000</v>
      </c>
      <c r="U441" s="370">
        <f t="shared" si="36"/>
        <v>0.2574002574002574</v>
      </c>
      <c r="V441" s="363" t="s">
        <v>613</v>
      </c>
      <c r="W441" s="363" t="str">
        <f t="shared" si="33"/>
        <v>12</v>
      </c>
      <c r="X441" s="363" t="str">
        <f t="shared" si="34"/>
        <v>222</v>
      </c>
      <c r="Y441" s="372" t="s">
        <v>613</v>
      </c>
      <c r="Z441" s="462">
        <v>4100000</v>
      </c>
      <c r="AA441" s="462"/>
      <c r="AB441" s="482"/>
      <c r="AC441" s="501"/>
      <c r="AD441" s="509"/>
      <c r="AE441" s="502"/>
      <c r="AF441" s="509"/>
      <c r="AG441" s="504"/>
    </row>
    <row r="442" spans="1:33" s="375" customFormat="1" x14ac:dyDescent="0.2">
      <c r="A442" s="361"/>
      <c r="B442" s="363" t="s">
        <v>490</v>
      </c>
      <c r="C442" s="363">
        <v>22213</v>
      </c>
      <c r="D442" s="363"/>
      <c r="E442" s="364"/>
      <c r="F442" s="364"/>
      <c r="G442" s="364"/>
      <c r="H442" s="364"/>
      <c r="I442" s="364"/>
      <c r="J442" s="364"/>
      <c r="K442" s="366"/>
      <c r="L442" s="366">
        <v>8970000</v>
      </c>
      <c r="M442" s="367" t="s">
        <v>266</v>
      </c>
      <c r="N442" s="368">
        <v>30</v>
      </c>
      <c r="O442" s="455">
        <f t="shared" si="37"/>
        <v>11661000</v>
      </c>
      <c r="P442" s="455">
        <v>11700000</v>
      </c>
      <c r="Q442" s="456">
        <f t="shared" si="38"/>
        <v>0.30434782608695654</v>
      </c>
      <c r="R442" s="363">
        <v>25</v>
      </c>
      <c r="S442" s="455">
        <f t="shared" si="35"/>
        <v>14625000</v>
      </c>
      <c r="T442" s="455">
        <v>14670000</v>
      </c>
      <c r="U442" s="370">
        <f t="shared" si="36"/>
        <v>0.25384615384615383</v>
      </c>
      <c r="V442" s="363" t="s">
        <v>613</v>
      </c>
      <c r="W442" s="363" t="str">
        <f t="shared" si="33"/>
        <v>13</v>
      </c>
      <c r="X442" s="363" t="str">
        <f t="shared" si="34"/>
        <v>222</v>
      </c>
      <c r="Y442" s="372" t="s">
        <v>613</v>
      </c>
      <c r="Z442" s="462">
        <v>7200000</v>
      </c>
      <c r="AA442" s="462"/>
      <c r="AB442" s="482"/>
      <c r="AC442" s="501"/>
      <c r="AD442" s="509"/>
      <c r="AE442" s="502"/>
      <c r="AF442" s="509"/>
      <c r="AG442" s="504"/>
    </row>
    <row r="443" spans="1:33" s="375" customFormat="1" x14ac:dyDescent="0.2">
      <c r="A443" s="361"/>
      <c r="B443" s="363" t="s">
        <v>491</v>
      </c>
      <c r="C443" s="363">
        <v>22215</v>
      </c>
      <c r="D443" s="363"/>
      <c r="E443" s="364"/>
      <c r="F443" s="364"/>
      <c r="G443" s="364"/>
      <c r="H443" s="364"/>
      <c r="I443" s="364"/>
      <c r="J443" s="364"/>
      <c r="K443" s="366"/>
      <c r="L443" s="366">
        <v>14570000</v>
      </c>
      <c r="M443" s="367" t="s">
        <v>266</v>
      </c>
      <c r="N443" s="368">
        <v>40</v>
      </c>
      <c r="O443" s="455">
        <f t="shared" si="37"/>
        <v>20398000</v>
      </c>
      <c r="P443" s="455">
        <v>20370000</v>
      </c>
      <c r="Q443" s="456">
        <f t="shared" si="38"/>
        <v>0.39807824296499655</v>
      </c>
      <c r="R443" s="363">
        <v>25</v>
      </c>
      <c r="S443" s="455">
        <f t="shared" si="35"/>
        <v>25462500</v>
      </c>
      <c r="T443" s="455">
        <v>25470000</v>
      </c>
      <c r="U443" s="370">
        <f t="shared" si="36"/>
        <v>0.25036818851251841</v>
      </c>
      <c r="V443" s="363" t="s">
        <v>613</v>
      </c>
      <c r="W443" s="363" t="str">
        <f t="shared" ref="W443:W506" si="39">RIGHT(C443:C443,2)</f>
        <v>15</v>
      </c>
      <c r="X443" s="363" t="str">
        <f t="shared" ref="X443:X506" si="40">LEFT(C443,3)</f>
        <v>222</v>
      </c>
      <c r="Y443" s="372" t="s">
        <v>613</v>
      </c>
      <c r="Z443" s="462">
        <v>7980000</v>
      </c>
      <c r="AA443" s="462"/>
      <c r="AB443" s="482"/>
      <c r="AC443" s="501"/>
      <c r="AD443" s="509"/>
      <c r="AE443" s="502"/>
      <c r="AF443" s="509"/>
      <c r="AG443" s="504"/>
    </row>
    <row r="444" spans="1:33" s="375" customFormat="1" x14ac:dyDescent="0.2">
      <c r="A444" s="361"/>
      <c r="B444" s="363" t="s">
        <v>492</v>
      </c>
      <c r="C444" s="363">
        <v>22221</v>
      </c>
      <c r="D444" s="363"/>
      <c r="E444" s="364"/>
      <c r="F444" s="364"/>
      <c r="G444" s="364"/>
      <c r="H444" s="364"/>
      <c r="I444" s="364"/>
      <c r="J444" s="364"/>
      <c r="K444" s="366"/>
      <c r="L444" s="366">
        <v>5370000</v>
      </c>
      <c r="M444" s="367" t="s">
        <v>266</v>
      </c>
      <c r="N444" s="368">
        <v>10</v>
      </c>
      <c r="O444" s="455">
        <f t="shared" si="37"/>
        <v>5907000</v>
      </c>
      <c r="P444" s="455">
        <v>5970000</v>
      </c>
      <c r="Q444" s="456">
        <f t="shared" si="38"/>
        <v>0.11173184357541899</v>
      </c>
      <c r="R444" s="363">
        <v>25</v>
      </c>
      <c r="S444" s="455">
        <f t="shared" si="35"/>
        <v>7462500</v>
      </c>
      <c r="T444" s="455">
        <v>8070000</v>
      </c>
      <c r="U444" s="370">
        <f t="shared" si="36"/>
        <v>0.35175879396984927</v>
      </c>
      <c r="V444" s="363" t="s">
        <v>613</v>
      </c>
      <c r="W444" s="363" t="str">
        <f t="shared" si="39"/>
        <v>21</v>
      </c>
      <c r="X444" s="363" t="str">
        <f t="shared" si="40"/>
        <v>222</v>
      </c>
      <c r="Y444" s="372" t="s">
        <v>613</v>
      </c>
      <c r="Z444" s="462"/>
      <c r="AA444" s="462"/>
      <c r="AB444" s="482"/>
      <c r="AC444" s="501"/>
      <c r="AD444" s="509"/>
      <c r="AE444" s="502"/>
      <c r="AF444" s="509"/>
      <c r="AG444" s="504"/>
    </row>
    <row r="445" spans="1:33" s="375" customFormat="1" ht="18.75" thickBot="1" x14ac:dyDescent="0.25">
      <c r="A445" s="361"/>
      <c r="B445" s="420" t="s">
        <v>493</v>
      </c>
      <c r="C445" s="420">
        <v>22222</v>
      </c>
      <c r="D445" s="420"/>
      <c r="E445" s="421"/>
      <c r="F445" s="421"/>
      <c r="G445" s="421"/>
      <c r="H445" s="421"/>
      <c r="I445" s="421"/>
      <c r="J445" s="421"/>
      <c r="K445" s="422"/>
      <c r="L445" s="422">
        <v>8070000</v>
      </c>
      <c r="M445" s="423" t="s">
        <v>266</v>
      </c>
      <c r="N445" s="419">
        <v>20</v>
      </c>
      <c r="O445" s="483">
        <f t="shared" si="37"/>
        <v>9684000</v>
      </c>
      <c r="P445" s="483">
        <v>9700000</v>
      </c>
      <c r="Q445" s="485">
        <f t="shared" si="38"/>
        <v>0.20198265179677818</v>
      </c>
      <c r="R445" s="420">
        <v>25</v>
      </c>
      <c r="S445" s="483">
        <f t="shared" ref="S445:S472" si="41">P445+(P445*R445/100)</f>
        <v>12125000</v>
      </c>
      <c r="T445" s="483">
        <v>13070000</v>
      </c>
      <c r="U445" s="426">
        <f t="shared" ref="U445:U472" si="42">(T445-P445)/P445</f>
        <v>0.34742268041237112</v>
      </c>
      <c r="V445" s="420" t="s">
        <v>613</v>
      </c>
      <c r="W445" s="420" t="str">
        <f t="shared" si="39"/>
        <v>22</v>
      </c>
      <c r="X445" s="420" t="str">
        <f t="shared" si="40"/>
        <v>222</v>
      </c>
      <c r="Y445" s="427" t="s">
        <v>613</v>
      </c>
      <c r="Z445" s="486"/>
      <c r="AA445" s="486"/>
      <c r="AB445" s="487"/>
      <c r="AC445" s="501"/>
      <c r="AD445" s="509"/>
      <c r="AE445" s="502"/>
      <c r="AF445" s="509"/>
      <c r="AG445" s="504"/>
    </row>
    <row r="446" spans="1:33" x14ac:dyDescent="0.2">
      <c r="A446" s="202"/>
      <c r="B446" s="163" t="s">
        <v>669</v>
      </c>
      <c r="C446" s="164">
        <v>22223</v>
      </c>
      <c r="D446" s="243"/>
      <c r="E446" s="272"/>
      <c r="F446" s="194"/>
      <c r="G446" s="272"/>
      <c r="H446" s="273"/>
      <c r="I446" s="272"/>
      <c r="J446" s="272"/>
      <c r="K446" s="228"/>
      <c r="L446" s="228">
        <v>10170000</v>
      </c>
      <c r="M446" s="229" t="s">
        <v>266</v>
      </c>
      <c r="N446" s="168">
        <v>30</v>
      </c>
      <c r="O446" s="264">
        <f t="shared" si="37"/>
        <v>13221000</v>
      </c>
      <c r="P446" s="246">
        <v>13270000</v>
      </c>
      <c r="Q446" s="265">
        <f t="shared" si="38"/>
        <v>0.30481809242871188</v>
      </c>
      <c r="R446" s="164">
        <v>25</v>
      </c>
      <c r="S446" s="247">
        <f t="shared" si="41"/>
        <v>16587500</v>
      </c>
      <c r="T446" s="248">
        <v>17970000</v>
      </c>
      <c r="U446" s="174">
        <f t="shared" si="42"/>
        <v>0.35418236623963828</v>
      </c>
      <c r="V446" s="243"/>
      <c r="W446" s="243" t="str">
        <f t="shared" si="39"/>
        <v>23</v>
      </c>
      <c r="X446" s="243" t="str">
        <f t="shared" si="40"/>
        <v>222</v>
      </c>
      <c r="Y446" s="218">
        <v>7000</v>
      </c>
      <c r="Z446" s="249"/>
      <c r="AA446" s="291"/>
      <c r="AB446" s="266"/>
      <c r="AC446" s="501" t="s">
        <v>771</v>
      </c>
      <c r="AD446" s="509" t="s">
        <v>736</v>
      </c>
      <c r="AE446" s="502" t="s">
        <v>766</v>
      </c>
      <c r="AF446" s="509" t="s">
        <v>806</v>
      </c>
    </row>
    <row r="447" spans="1:33" s="375" customFormat="1" x14ac:dyDescent="0.2">
      <c r="A447" s="361"/>
      <c r="B447" s="404" t="s">
        <v>495</v>
      </c>
      <c r="C447" s="363">
        <v>22225</v>
      </c>
      <c r="D447" s="363"/>
      <c r="E447" s="364"/>
      <c r="F447" s="364"/>
      <c r="G447" s="364"/>
      <c r="H447" s="364"/>
      <c r="I447" s="364"/>
      <c r="J447" s="364"/>
      <c r="K447" s="366"/>
      <c r="L447" s="366">
        <v>15070000</v>
      </c>
      <c r="M447" s="367" t="s">
        <v>266</v>
      </c>
      <c r="N447" s="368">
        <v>40</v>
      </c>
      <c r="O447" s="455">
        <f t="shared" si="37"/>
        <v>21098000</v>
      </c>
      <c r="P447" s="455">
        <v>21070000</v>
      </c>
      <c r="Q447" s="456">
        <f t="shared" si="38"/>
        <v>0.39814200398142002</v>
      </c>
      <c r="R447" s="363">
        <v>25</v>
      </c>
      <c r="S447" s="455">
        <f t="shared" si="41"/>
        <v>26337500</v>
      </c>
      <c r="T447" s="455">
        <v>28470000</v>
      </c>
      <c r="U447" s="370">
        <f t="shared" si="42"/>
        <v>0.35121025154247748</v>
      </c>
      <c r="V447" s="363" t="s">
        <v>613</v>
      </c>
      <c r="W447" s="363" t="str">
        <f t="shared" si="39"/>
        <v>25</v>
      </c>
      <c r="X447" s="363" t="str">
        <f t="shared" si="40"/>
        <v>222</v>
      </c>
      <c r="Y447" s="372" t="s">
        <v>613</v>
      </c>
      <c r="Z447" s="462"/>
      <c r="AA447" s="463"/>
      <c r="AB447" s="458"/>
      <c r="AC447" s="501"/>
      <c r="AD447" s="509"/>
      <c r="AE447" s="502"/>
      <c r="AF447" s="509"/>
      <c r="AG447" s="504"/>
    </row>
    <row r="448" spans="1:33" s="375" customFormat="1" x14ac:dyDescent="0.2">
      <c r="A448" s="361"/>
      <c r="B448" s="404" t="s">
        <v>496</v>
      </c>
      <c r="C448" s="363">
        <v>22231</v>
      </c>
      <c r="D448" s="363"/>
      <c r="E448" s="364"/>
      <c r="F448" s="364"/>
      <c r="G448" s="364"/>
      <c r="H448" s="364"/>
      <c r="I448" s="364"/>
      <c r="J448" s="364"/>
      <c r="K448" s="366"/>
      <c r="L448" s="366">
        <v>5870000</v>
      </c>
      <c r="M448" s="367" t="s">
        <v>266</v>
      </c>
      <c r="N448" s="368">
        <v>10</v>
      </c>
      <c r="O448" s="455">
        <f t="shared" si="37"/>
        <v>6457000</v>
      </c>
      <c r="P448" s="455">
        <v>6470000</v>
      </c>
      <c r="Q448" s="456">
        <f t="shared" si="38"/>
        <v>0.10221465076660988</v>
      </c>
      <c r="R448" s="363">
        <v>25</v>
      </c>
      <c r="S448" s="455">
        <f t="shared" si="41"/>
        <v>8087500</v>
      </c>
      <c r="T448" s="455">
        <v>8770000</v>
      </c>
      <c r="U448" s="370">
        <f t="shared" si="42"/>
        <v>0.3554868624420402</v>
      </c>
      <c r="V448" s="363" t="s">
        <v>613</v>
      </c>
      <c r="W448" s="363" t="str">
        <f t="shared" si="39"/>
        <v>31</v>
      </c>
      <c r="X448" s="363" t="str">
        <f t="shared" si="40"/>
        <v>222</v>
      </c>
      <c r="Y448" s="372" t="s">
        <v>613</v>
      </c>
      <c r="Z448" s="462"/>
      <c r="AA448" s="463"/>
      <c r="AB448" s="458"/>
      <c r="AC448" s="501"/>
      <c r="AD448" s="509"/>
      <c r="AE448" s="502"/>
      <c r="AF448" s="509"/>
      <c r="AG448" s="504"/>
    </row>
    <row r="449" spans="1:33" s="375" customFormat="1" x14ac:dyDescent="0.2">
      <c r="A449" s="361"/>
      <c r="B449" s="404" t="s">
        <v>497</v>
      </c>
      <c r="C449" s="363">
        <v>22232</v>
      </c>
      <c r="D449" s="363"/>
      <c r="E449" s="364"/>
      <c r="F449" s="364"/>
      <c r="G449" s="364"/>
      <c r="H449" s="364"/>
      <c r="I449" s="364"/>
      <c r="J449" s="364"/>
      <c r="K449" s="366"/>
      <c r="L449" s="366">
        <v>8270000</v>
      </c>
      <c r="M449" s="367" t="s">
        <v>266</v>
      </c>
      <c r="N449" s="368">
        <v>20</v>
      </c>
      <c r="O449" s="455">
        <f t="shared" si="37"/>
        <v>9924000</v>
      </c>
      <c r="P449" s="455">
        <v>9970000</v>
      </c>
      <c r="Q449" s="456">
        <f t="shared" si="38"/>
        <v>0.20556227327690446</v>
      </c>
      <c r="R449" s="363">
        <v>25</v>
      </c>
      <c r="S449" s="455">
        <f t="shared" si="41"/>
        <v>12462500</v>
      </c>
      <c r="T449" s="455">
        <v>12570000</v>
      </c>
      <c r="U449" s="370">
        <f t="shared" si="42"/>
        <v>0.26078234704112335</v>
      </c>
      <c r="V449" s="363" t="s">
        <v>613</v>
      </c>
      <c r="W449" s="363" t="str">
        <f t="shared" si="39"/>
        <v>32</v>
      </c>
      <c r="X449" s="363" t="str">
        <f t="shared" si="40"/>
        <v>222</v>
      </c>
      <c r="Y449" s="372" t="s">
        <v>613</v>
      </c>
      <c r="Z449" s="462"/>
      <c r="AA449" s="463"/>
      <c r="AB449" s="458"/>
      <c r="AC449" s="501"/>
      <c r="AD449" s="509"/>
      <c r="AE449" s="502"/>
      <c r="AF449" s="509"/>
      <c r="AG449" s="504"/>
    </row>
    <row r="450" spans="1:33" x14ac:dyDescent="0.2">
      <c r="A450" s="202"/>
      <c r="B450" s="175" t="s">
        <v>670</v>
      </c>
      <c r="C450" s="119">
        <v>22233</v>
      </c>
      <c r="D450" s="236"/>
      <c r="E450" s="263"/>
      <c r="F450" s="126"/>
      <c r="G450" s="263"/>
      <c r="H450" s="269"/>
      <c r="I450" s="263"/>
      <c r="J450" s="263"/>
      <c r="K450" s="224"/>
      <c r="L450" s="224">
        <v>10470000</v>
      </c>
      <c r="M450" s="225" t="s">
        <v>266</v>
      </c>
      <c r="N450" s="60">
        <v>30</v>
      </c>
      <c r="O450" s="261">
        <f t="shared" si="37"/>
        <v>13611000</v>
      </c>
      <c r="P450" s="239">
        <v>13670000</v>
      </c>
      <c r="Q450" s="262">
        <f t="shared" si="38"/>
        <v>0.30563514804202485</v>
      </c>
      <c r="R450" s="119">
        <v>25</v>
      </c>
      <c r="S450" s="240">
        <f t="shared" si="41"/>
        <v>17087500</v>
      </c>
      <c r="T450" s="241">
        <v>17170000</v>
      </c>
      <c r="U450" s="137">
        <f t="shared" si="42"/>
        <v>0.25603511338697876</v>
      </c>
      <c r="V450" s="236"/>
      <c r="W450" s="236" t="str">
        <f t="shared" si="39"/>
        <v>33</v>
      </c>
      <c r="X450" s="236" t="str">
        <f t="shared" si="40"/>
        <v>222</v>
      </c>
      <c r="Y450" s="144">
        <v>12000</v>
      </c>
      <c r="Z450" s="242"/>
      <c r="AA450" s="292"/>
      <c r="AB450" s="358"/>
    </row>
    <row r="451" spans="1:33" s="375" customFormat="1" x14ac:dyDescent="0.2">
      <c r="A451" s="361"/>
      <c r="B451" s="404" t="s">
        <v>499</v>
      </c>
      <c r="C451" s="363">
        <v>22235</v>
      </c>
      <c r="D451" s="363"/>
      <c r="E451" s="364"/>
      <c r="F451" s="364"/>
      <c r="G451" s="364"/>
      <c r="H451" s="364"/>
      <c r="I451" s="364"/>
      <c r="J451" s="364"/>
      <c r="K451" s="366"/>
      <c r="L451" s="366">
        <v>15670000</v>
      </c>
      <c r="M451" s="367" t="s">
        <v>266</v>
      </c>
      <c r="N451" s="368">
        <v>40</v>
      </c>
      <c r="O451" s="455">
        <f t="shared" si="37"/>
        <v>21938000</v>
      </c>
      <c r="P451" s="455">
        <v>21970000</v>
      </c>
      <c r="Q451" s="456">
        <f t="shared" si="38"/>
        <v>0.40204211869814932</v>
      </c>
      <c r="R451" s="363">
        <v>25</v>
      </c>
      <c r="S451" s="455">
        <f t="shared" si="41"/>
        <v>27462500</v>
      </c>
      <c r="T451" s="455">
        <v>29670000</v>
      </c>
      <c r="U451" s="370">
        <f t="shared" si="42"/>
        <v>0.35047792444242148</v>
      </c>
      <c r="V451" s="363" t="s">
        <v>613</v>
      </c>
      <c r="W451" s="363" t="str">
        <f t="shared" si="39"/>
        <v>35</v>
      </c>
      <c r="X451" s="363" t="str">
        <f t="shared" si="40"/>
        <v>222</v>
      </c>
      <c r="Y451" s="372" t="s">
        <v>613</v>
      </c>
      <c r="Z451" s="462"/>
      <c r="AA451" s="463"/>
      <c r="AB451" s="458"/>
      <c r="AC451" s="501"/>
      <c r="AD451" s="509"/>
      <c r="AE451" s="502"/>
      <c r="AF451" s="509"/>
      <c r="AG451" s="504"/>
    </row>
    <row r="452" spans="1:33" x14ac:dyDescent="0.2">
      <c r="A452" s="202"/>
      <c r="B452" s="175" t="s">
        <v>671</v>
      </c>
      <c r="C452" s="119">
        <v>22241</v>
      </c>
      <c r="D452" s="236"/>
      <c r="E452" s="263"/>
      <c r="F452" s="126"/>
      <c r="G452" s="263"/>
      <c r="H452" s="269"/>
      <c r="I452" s="263"/>
      <c r="J452" s="263"/>
      <c r="K452" s="224"/>
      <c r="L452" s="224">
        <v>13270000</v>
      </c>
      <c r="M452" s="225" t="s">
        <v>266</v>
      </c>
      <c r="N452" s="60">
        <v>40</v>
      </c>
      <c r="O452" s="261">
        <f t="shared" si="37"/>
        <v>18578000</v>
      </c>
      <c r="P452" s="239">
        <v>18570000</v>
      </c>
      <c r="Q452" s="262">
        <f t="shared" si="38"/>
        <v>0.39939713639788998</v>
      </c>
      <c r="R452" s="119">
        <v>25</v>
      </c>
      <c r="S452" s="240">
        <f t="shared" si="41"/>
        <v>23212500</v>
      </c>
      <c r="T452" s="241">
        <v>24670000</v>
      </c>
      <c r="U452" s="137">
        <f t="shared" si="42"/>
        <v>0.32848680667743674</v>
      </c>
      <c r="V452" s="236"/>
      <c r="W452" s="236" t="str">
        <f t="shared" si="39"/>
        <v>41</v>
      </c>
      <c r="X452" s="236" t="str">
        <f t="shared" si="40"/>
        <v>222</v>
      </c>
      <c r="Y452" s="144">
        <v>18000</v>
      </c>
      <c r="Z452" s="242">
        <v>9400000</v>
      </c>
      <c r="AA452" s="292"/>
      <c r="AB452" s="358"/>
    </row>
    <row r="453" spans="1:33" ht="18.75" thickBot="1" x14ac:dyDescent="0.25">
      <c r="A453" s="202"/>
      <c r="B453" s="180" t="s">
        <v>672</v>
      </c>
      <c r="C453" s="181">
        <v>22244</v>
      </c>
      <c r="D453" s="274"/>
      <c r="E453" s="196"/>
      <c r="F453" s="196"/>
      <c r="G453" s="196"/>
      <c r="H453" s="196"/>
      <c r="I453" s="196"/>
      <c r="J453" s="196"/>
      <c r="K453" s="230"/>
      <c r="L453" s="230">
        <v>24870000</v>
      </c>
      <c r="M453" s="231" t="s">
        <v>266</v>
      </c>
      <c r="N453" s="184">
        <v>25</v>
      </c>
      <c r="O453" s="267">
        <f t="shared" si="37"/>
        <v>31087500</v>
      </c>
      <c r="P453" s="253">
        <v>30870000</v>
      </c>
      <c r="Q453" s="268">
        <f t="shared" si="38"/>
        <v>0.24125452352231605</v>
      </c>
      <c r="R453" s="181">
        <v>25</v>
      </c>
      <c r="S453" s="254">
        <f t="shared" si="41"/>
        <v>38587500</v>
      </c>
      <c r="T453" s="255">
        <v>41670000</v>
      </c>
      <c r="U453" s="190">
        <f t="shared" si="42"/>
        <v>0.3498542274052478</v>
      </c>
      <c r="V453" s="256"/>
      <c r="W453" s="256" t="str">
        <f t="shared" si="39"/>
        <v>44</v>
      </c>
      <c r="X453" s="256" t="str">
        <f t="shared" si="40"/>
        <v>222</v>
      </c>
      <c r="Y453" s="347">
        <v>24000</v>
      </c>
      <c r="Z453" s="257">
        <v>13950000</v>
      </c>
      <c r="AA453" s="293"/>
      <c r="AB453" s="359"/>
    </row>
    <row r="454" spans="1:33" s="375" customFormat="1" x14ac:dyDescent="0.2">
      <c r="A454" s="361"/>
      <c r="B454" s="499" t="s">
        <v>516</v>
      </c>
      <c r="C454" s="376">
        <v>22511</v>
      </c>
      <c r="D454" s="376"/>
      <c r="E454" s="403"/>
      <c r="F454" s="403"/>
      <c r="G454" s="403"/>
      <c r="H454" s="403"/>
      <c r="I454" s="403"/>
      <c r="J454" s="403"/>
      <c r="K454" s="379"/>
      <c r="L454" s="379">
        <v>3870000</v>
      </c>
      <c r="M454" s="380" t="s">
        <v>266</v>
      </c>
      <c r="N454" s="381">
        <v>10</v>
      </c>
      <c r="O454" s="491">
        <f t="shared" si="37"/>
        <v>4257000</v>
      </c>
      <c r="P454" s="491">
        <v>4270000</v>
      </c>
      <c r="Q454" s="492">
        <f t="shared" si="38"/>
        <v>0.10335917312661498</v>
      </c>
      <c r="R454" s="376">
        <v>25</v>
      </c>
      <c r="S454" s="491">
        <f t="shared" si="41"/>
        <v>5337500</v>
      </c>
      <c r="T454" s="491">
        <v>5370000</v>
      </c>
      <c r="U454" s="384">
        <f t="shared" si="42"/>
        <v>0.2576112412177986</v>
      </c>
      <c r="V454" s="376" t="s">
        <v>613</v>
      </c>
      <c r="W454" s="376" t="str">
        <f t="shared" si="39"/>
        <v>11</v>
      </c>
      <c r="X454" s="376" t="str">
        <f t="shared" si="40"/>
        <v>225</v>
      </c>
      <c r="Y454" s="350" t="s">
        <v>613</v>
      </c>
      <c r="Z454" s="493">
        <v>1700000</v>
      </c>
      <c r="AA454" s="494"/>
      <c r="AB454" s="685" t="s">
        <v>606</v>
      </c>
      <c r="AC454" s="501"/>
      <c r="AD454" s="509"/>
      <c r="AE454" s="502"/>
      <c r="AF454" s="509"/>
      <c r="AG454" s="504"/>
    </row>
    <row r="455" spans="1:33" s="375" customFormat="1" x14ac:dyDescent="0.2">
      <c r="A455" s="361"/>
      <c r="B455" s="404" t="s">
        <v>517</v>
      </c>
      <c r="C455" s="363">
        <v>22512</v>
      </c>
      <c r="D455" s="363"/>
      <c r="E455" s="364"/>
      <c r="F455" s="364"/>
      <c r="G455" s="364"/>
      <c r="H455" s="364"/>
      <c r="I455" s="364"/>
      <c r="J455" s="364"/>
      <c r="K455" s="366"/>
      <c r="L455" s="366">
        <v>6470000</v>
      </c>
      <c r="M455" s="367" t="s">
        <v>266</v>
      </c>
      <c r="N455" s="368">
        <v>20</v>
      </c>
      <c r="O455" s="455">
        <f t="shared" si="37"/>
        <v>7764000</v>
      </c>
      <c r="P455" s="455">
        <v>7770000</v>
      </c>
      <c r="Q455" s="456">
        <f t="shared" si="38"/>
        <v>0.20092735703245751</v>
      </c>
      <c r="R455" s="363">
        <v>25</v>
      </c>
      <c r="S455" s="455">
        <f t="shared" si="41"/>
        <v>9712500</v>
      </c>
      <c r="T455" s="455">
        <v>9770000</v>
      </c>
      <c r="U455" s="370">
        <f t="shared" si="42"/>
        <v>0.2574002574002574</v>
      </c>
      <c r="V455" s="363" t="s">
        <v>613</v>
      </c>
      <c r="W455" s="363" t="str">
        <f t="shared" si="39"/>
        <v>12</v>
      </c>
      <c r="X455" s="363" t="str">
        <f t="shared" si="40"/>
        <v>225</v>
      </c>
      <c r="Y455" s="372" t="s">
        <v>613</v>
      </c>
      <c r="Z455" s="462">
        <v>3300000</v>
      </c>
      <c r="AA455" s="463"/>
      <c r="AB455" s="691"/>
      <c r="AC455" s="501"/>
      <c r="AD455" s="509"/>
      <c r="AE455" s="502"/>
      <c r="AF455" s="509"/>
      <c r="AG455" s="504"/>
    </row>
    <row r="456" spans="1:33" s="375" customFormat="1" x14ac:dyDescent="0.2">
      <c r="A456" s="361"/>
      <c r="B456" s="404" t="s">
        <v>518</v>
      </c>
      <c r="C456" s="363">
        <v>22513</v>
      </c>
      <c r="D456" s="363"/>
      <c r="E456" s="364"/>
      <c r="F456" s="364"/>
      <c r="G456" s="364"/>
      <c r="H456" s="364"/>
      <c r="I456" s="364"/>
      <c r="J456" s="364"/>
      <c r="K456" s="366"/>
      <c r="L456" s="366">
        <v>8970000</v>
      </c>
      <c r="M456" s="367" t="s">
        <v>266</v>
      </c>
      <c r="N456" s="368">
        <v>30</v>
      </c>
      <c r="O456" s="455">
        <f t="shared" si="37"/>
        <v>11661000</v>
      </c>
      <c r="P456" s="455">
        <v>11700000</v>
      </c>
      <c r="Q456" s="456">
        <f t="shared" si="38"/>
        <v>0.30434782608695654</v>
      </c>
      <c r="R456" s="363">
        <v>25</v>
      </c>
      <c r="S456" s="455">
        <f t="shared" si="41"/>
        <v>14625000</v>
      </c>
      <c r="T456" s="455">
        <v>14670000</v>
      </c>
      <c r="U456" s="370">
        <f t="shared" si="42"/>
        <v>0.25384615384615383</v>
      </c>
      <c r="V456" s="363" t="s">
        <v>613</v>
      </c>
      <c r="W456" s="363" t="str">
        <f t="shared" si="39"/>
        <v>13</v>
      </c>
      <c r="X456" s="363" t="str">
        <f t="shared" si="40"/>
        <v>225</v>
      </c>
      <c r="Y456" s="372" t="s">
        <v>613</v>
      </c>
      <c r="Z456" s="462">
        <v>5200000</v>
      </c>
      <c r="AA456" s="463"/>
      <c r="AB456" s="691"/>
      <c r="AC456" s="501"/>
      <c r="AD456" s="509"/>
      <c r="AE456" s="502"/>
      <c r="AF456" s="509"/>
      <c r="AG456" s="504"/>
    </row>
    <row r="457" spans="1:33" s="375" customFormat="1" x14ac:dyDescent="0.2">
      <c r="A457" s="361"/>
      <c r="B457" s="404" t="s">
        <v>519</v>
      </c>
      <c r="C457" s="363">
        <v>22515</v>
      </c>
      <c r="D457" s="363"/>
      <c r="E457" s="364"/>
      <c r="F457" s="364"/>
      <c r="G457" s="364"/>
      <c r="H457" s="364"/>
      <c r="I457" s="364"/>
      <c r="J457" s="364"/>
      <c r="K457" s="366"/>
      <c r="L457" s="366">
        <v>14570000</v>
      </c>
      <c r="M457" s="367" t="s">
        <v>266</v>
      </c>
      <c r="N457" s="368">
        <v>40</v>
      </c>
      <c r="O457" s="455">
        <f t="shared" si="37"/>
        <v>20398000</v>
      </c>
      <c r="P457" s="455">
        <v>20370000</v>
      </c>
      <c r="Q457" s="456">
        <f t="shared" si="38"/>
        <v>0.39807824296499655</v>
      </c>
      <c r="R457" s="363">
        <v>25</v>
      </c>
      <c r="S457" s="455">
        <f t="shared" si="41"/>
        <v>25462500</v>
      </c>
      <c r="T457" s="455">
        <v>25470000</v>
      </c>
      <c r="U457" s="370">
        <f t="shared" si="42"/>
        <v>0.25036818851251841</v>
      </c>
      <c r="V457" s="363" t="s">
        <v>613</v>
      </c>
      <c r="W457" s="363" t="str">
        <f t="shared" si="39"/>
        <v>15</v>
      </c>
      <c r="X457" s="363" t="str">
        <f t="shared" si="40"/>
        <v>225</v>
      </c>
      <c r="Y457" s="372" t="s">
        <v>613</v>
      </c>
      <c r="Z457" s="462">
        <v>6100000</v>
      </c>
      <c r="AA457" s="463"/>
      <c r="AB457" s="691"/>
      <c r="AC457" s="501"/>
      <c r="AD457" s="509"/>
      <c r="AE457" s="502"/>
      <c r="AF457" s="509"/>
      <c r="AG457" s="504"/>
    </row>
    <row r="458" spans="1:33" s="375" customFormat="1" x14ac:dyDescent="0.2">
      <c r="A458" s="361"/>
      <c r="B458" s="454" t="s">
        <v>520</v>
      </c>
      <c r="C458" s="431">
        <v>22521</v>
      </c>
      <c r="D458" s="363"/>
      <c r="E458" s="364"/>
      <c r="F458" s="364"/>
      <c r="G458" s="364"/>
      <c r="H458" s="364"/>
      <c r="I458" s="364"/>
      <c r="J458" s="364"/>
      <c r="K458" s="366"/>
      <c r="L458" s="366">
        <v>5370000</v>
      </c>
      <c r="M458" s="367" t="s">
        <v>266</v>
      </c>
      <c r="N458" s="368">
        <v>10</v>
      </c>
      <c r="O458" s="455">
        <f t="shared" si="37"/>
        <v>5907000</v>
      </c>
      <c r="P458" s="455">
        <v>5970000</v>
      </c>
      <c r="Q458" s="456">
        <f t="shared" si="38"/>
        <v>0.11173184357541899</v>
      </c>
      <c r="R458" s="363">
        <v>25</v>
      </c>
      <c r="S458" s="455">
        <f t="shared" si="41"/>
        <v>7462500</v>
      </c>
      <c r="T458" s="455">
        <v>8070000</v>
      </c>
      <c r="U458" s="370">
        <f t="shared" si="42"/>
        <v>0.35175879396984927</v>
      </c>
      <c r="V458" s="363" t="s">
        <v>613</v>
      </c>
      <c r="W458" s="363" t="str">
        <f t="shared" si="39"/>
        <v>21</v>
      </c>
      <c r="X458" s="363" t="str">
        <f t="shared" si="40"/>
        <v>225</v>
      </c>
      <c r="Y458" s="372" t="s">
        <v>613</v>
      </c>
      <c r="Z458" s="462">
        <v>3980000</v>
      </c>
      <c r="AA458" s="463"/>
      <c r="AB458" s="691"/>
      <c r="AC458" s="501"/>
      <c r="AD458" s="509"/>
      <c r="AE458" s="502"/>
      <c r="AF458" s="509"/>
      <c r="AG458" s="504"/>
    </row>
    <row r="459" spans="1:33" s="375" customFormat="1" x14ac:dyDescent="0.2">
      <c r="A459" s="361"/>
      <c r="B459" s="454" t="s">
        <v>521</v>
      </c>
      <c r="C459" s="431">
        <v>22522</v>
      </c>
      <c r="D459" s="363"/>
      <c r="E459" s="364"/>
      <c r="F459" s="364"/>
      <c r="G459" s="364"/>
      <c r="H459" s="364"/>
      <c r="I459" s="364"/>
      <c r="J459" s="364"/>
      <c r="K459" s="366"/>
      <c r="L459" s="366">
        <v>8070000</v>
      </c>
      <c r="M459" s="367" t="s">
        <v>266</v>
      </c>
      <c r="N459" s="368">
        <v>20</v>
      </c>
      <c r="O459" s="455">
        <f t="shared" si="37"/>
        <v>9684000</v>
      </c>
      <c r="P459" s="455">
        <v>9700000</v>
      </c>
      <c r="Q459" s="456">
        <f t="shared" si="38"/>
        <v>0.20198265179677818</v>
      </c>
      <c r="R459" s="363">
        <v>25</v>
      </c>
      <c r="S459" s="455">
        <f t="shared" si="41"/>
        <v>12125000</v>
      </c>
      <c r="T459" s="455">
        <v>13070000</v>
      </c>
      <c r="U459" s="370">
        <f t="shared" si="42"/>
        <v>0.34742268041237112</v>
      </c>
      <c r="V459" s="363" t="s">
        <v>613</v>
      </c>
      <c r="W459" s="363" t="str">
        <f t="shared" si="39"/>
        <v>22</v>
      </c>
      <c r="X459" s="363" t="str">
        <f t="shared" si="40"/>
        <v>225</v>
      </c>
      <c r="Y459" s="372" t="s">
        <v>613</v>
      </c>
      <c r="Z459" s="462">
        <v>5900000</v>
      </c>
      <c r="AA459" s="463"/>
      <c r="AB459" s="691"/>
      <c r="AC459" s="501"/>
      <c r="AD459" s="509"/>
      <c r="AE459" s="502"/>
      <c r="AF459" s="509"/>
      <c r="AG459" s="504"/>
    </row>
    <row r="460" spans="1:33" s="375" customFormat="1" x14ac:dyDescent="0.2">
      <c r="A460" s="361"/>
      <c r="B460" s="454" t="s">
        <v>522</v>
      </c>
      <c r="C460" s="431">
        <v>22523</v>
      </c>
      <c r="D460" s="363"/>
      <c r="E460" s="364"/>
      <c r="F460" s="364"/>
      <c r="G460" s="364"/>
      <c r="H460" s="364"/>
      <c r="I460" s="364"/>
      <c r="J460" s="364"/>
      <c r="K460" s="366"/>
      <c r="L460" s="366">
        <v>10170000</v>
      </c>
      <c r="M460" s="367" t="s">
        <v>266</v>
      </c>
      <c r="N460" s="368">
        <v>30</v>
      </c>
      <c r="O460" s="455">
        <f t="shared" si="37"/>
        <v>13221000</v>
      </c>
      <c r="P460" s="455">
        <v>13270000</v>
      </c>
      <c r="Q460" s="456">
        <f t="shared" si="38"/>
        <v>0.30481809242871188</v>
      </c>
      <c r="R460" s="363">
        <v>25</v>
      </c>
      <c r="S460" s="455">
        <f t="shared" si="41"/>
        <v>16587500</v>
      </c>
      <c r="T460" s="455">
        <v>17970000</v>
      </c>
      <c r="U460" s="370">
        <f t="shared" si="42"/>
        <v>0.35418236623963828</v>
      </c>
      <c r="V460" s="363" t="s">
        <v>613</v>
      </c>
      <c r="W460" s="363" t="str">
        <f t="shared" si="39"/>
        <v>23</v>
      </c>
      <c r="X460" s="363" t="str">
        <f t="shared" si="40"/>
        <v>225</v>
      </c>
      <c r="Y460" s="372" t="s">
        <v>613</v>
      </c>
      <c r="Z460" s="462">
        <v>6800000</v>
      </c>
      <c r="AA460" s="463"/>
      <c r="AB460" s="691"/>
      <c r="AC460" s="501"/>
      <c r="AD460" s="509"/>
      <c r="AE460" s="502"/>
      <c r="AF460" s="509"/>
      <c r="AG460" s="504"/>
    </row>
    <row r="461" spans="1:33" s="375" customFormat="1" x14ac:dyDescent="0.2">
      <c r="A461" s="361"/>
      <c r="B461" s="454" t="s">
        <v>523</v>
      </c>
      <c r="C461" s="431">
        <v>22525</v>
      </c>
      <c r="D461" s="363"/>
      <c r="E461" s="364"/>
      <c r="F461" s="364"/>
      <c r="G461" s="364"/>
      <c r="H461" s="364"/>
      <c r="I461" s="364"/>
      <c r="J461" s="364"/>
      <c r="K461" s="366"/>
      <c r="L461" s="366">
        <v>15070000</v>
      </c>
      <c r="M461" s="367" t="s">
        <v>266</v>
      </c>
      <c r="N461" s="368">
        <v>40</v>
      </c>
      <c r="O461" s="455">
        <f t="shared" si="37"/>
        <v>21098000</v>
      </c>
      <c r="P461" s="455">
        <v>21070000</v>
      </c>
      <c r="Q461" s="456">
        <f t="shared" si="38"/>
        <v>0.39814200398142002</v>
      </c>
      <c r="R461" s="363">
        <v>25</v>
      </c>
      <c r="S461" s="455">
        <f t="shared" si="41"/>
        <v>26337500</v>
      </c>
      <c r="T461" s="455">
        <v>28470000</v>
      </c>
      <c r="U461" s="370">
        <f t="shared" si="42"/>
        <v>0.35121025154247748</v>
      </c>
      <c r="V461" s="363" t="s">
        <v>613</v>
      </c>
      <c r="W461" s="363" t="str">
        <f t="shared" si="39"/>
        <v>25</v>
      </c>
      <c r="X461" s="363" t="str">
        <f t="shared" si="40"/>
        <v>225</v>
      </c>
      <c r="Y461" s="372" t="s">
        <v>613</v>
      </c>
      <c r="Z461" s="462">
        <v>7300000</v>
      </c>
      <c r="AA461" s="463"/>
      <c r="AB461" s="691"/>
      <c r="AC461" s="501"/>
      <c r="AD461" s="509"/>
      <c r="AE461" s="502"/>
      <c r="AF461" s="509"/>
      <c r="AG461" s="504"/>
    </row>
    <row r="462" spans="1:33" s="375" customFormat="1" x14ac:dyDescent="0.2">
      <c r="A462" s="361"/>
      <c r="B462" s="404" t="s">
        <v>673</v>
      </c>
      <c r="C462" s="363">
        <v>22531</v>
      </c>
      <c r="D462" s="363"/>
      <c r="E462" s="364"/>
      <c r="F462" s="364"/>
      <c r="G462" s="364"/>
      <c r="H462" s="364"/>
      <c r="I462" s="364"/>
      <c r="J462" s="364"/>
      <c r="K462" s="366"/>
      <c r="L462" s="366">
        <v>5870000</v>
      </c>
      <c r="M462" s="367" t="s">
        <v>266</v>
      </c>
      <c r="N462" s="368">
        <v>10</v>
      </c>
      <c r="O462" s="455">
        <f t="shared" si="37"/>
        <v>6457000</v>
      </c>
      <c r="P462" s="455">
        <v>6470000</v>
      </c>
      <c r="Q462" s="456">
        <f t="shared" si="38"/>
        <v>0.10221465076660988</v>
      </c>
      <c r="R462" s="363">
        <v>25</v>
      </c>
      <c r="S462" s="455">
        <f t="shared" si="41"/>
        <v>8087500</v>
      </c>
      <c r="T462" s="455">
        <v>8770000</v>
      </c>
      <c r="U462" s="370">
        <f t="shared" si="42"/>
        <v>0.3554868624420402</v>
      </c>
      <c r="V462" s="363" t="s">
        <v>613</v>
      </c>
      <c r="W462" s="363" t="str">
        <f t="shared" si="39"/>
        <v>31</v>
      </c>
      <c r="X462" s="363" t="str">
        <f t="shared" si="40"/>
        <v>225</v>
      </c>
      <c r="Y462" s="372">
        <v>1200</v>
      </c>
      <c r="Z462" s="462">
        <v>3200000</v>
      </c>
      <c r="AA462" s="463"/>
      <c r="AB462" s="691"/>
      <c r="AC462" s="501"/>
      <c r="AD462" s="509"/>
      <c r="AE462" s="502"/>
      <c r="AF462" s="509"/>
      <c r="AG462" s="504"/>
    </row>
    <row r="463" spans="1:33" x14ac:dyDescent="0.2">
      <c r="A463" s="202"/>
      <c r="B463" s="175" t="s">
        <v>673</v>
      </c>
      <c r="C463" s="119">
        <v>22532</v>
      </c>
      <c r="D463" s="236"/>
      <c r="E463" s="263"/>
      <c r="F463" s="126"/>
      <c r="G463" s="263"/>
      <c r="H463" s="269"/>
      <c r="I463" s="263"/>
      <c r="J463" s="263"/>
      <c r="K463" s="224"/>
      <c r="L463" s="224">
        <v>8270000</v>
      </c>
      <c r="M463" s="225" t="s">
        <v>266</v>
      </c>
      <c r="N463" s="60">
        <v>20</v>
      </c>
      <c r="O463" s="261">
        <f t="shared" si="37"/>
        <v>9924000</v>
      </c>
      <c r="P463" s="239">
        <v>9970000</v>
      </c>
      <c r="Q463" s="262">
        <f t="shared" si="38"/>
        <v>0.20556227327690446</v>
      </c>
      <c r="R463" s="119">
        <v>25</v>
      </c>
      <c r="S463" s="240">
        <f t="shared" si="41"/>
        <v>12462500</v>
      </c>
      <c r="T463" s="241">
        <v>12570000</v>
      </c>
      <c r="U463" s="137">
        <f t="shared" si="42"/>
        <v>0.26078234704112335</v>
      </c>
      <c r="V463" s="236"/>
      <c r="W463" s="236" t="str">
        <f t="shared" si="39"/>
        <v>32</v>
      </c>
      <c r="X463" s="236" t="str">
        <f t="shared" si="40"/>
        <v>225</v>
      </c>
      <c r="Y463" s="144">
        <v>3500</v>
      </c>
      <c r="Z463" s="242">
        <v>4800000</v>
      </c>
      <c r="AA463" s="292"/>
      <c r="AB463" s="691"/>
      <c r="AC463" s="505"/>
    </row>
    <row r="464" spans="1:33" x14ac:dyDescent="0.2">
      <c r="A464" s="202"/>
      <c r="B464" s="175" t="s">
        <v>674</v>
      </c>
      <c r="C464" s="119">
        <v>22533</v>
      </c>
      <c r="D464" s="236"/>
      <c r="E464" s="263"/>
      <c r="F464" s="126"/>
      <c r="G464" s="263"/>
      <c r="H464" s="269"/>
      <c r="I464" s="263"/>
      <c r="J464" s="263"/>
      <c r="K464" s="224"/>
      <c r="L464" s="224">
        <v>10470000</v>
      </c>
      <c r="M464" s="225" t="s">
        <v>266</v>
      </c>
      <c r="N464" s="60">
        <v>30</v>
      </c>
      <c r="O464" s="261">
        <f t="shared" si="37"/>
        <v>13611000</v>
      </c>
      <c r="P464" s="239">
        <v>13670000</v>
      </c>
      <c r="Q464" s="262">
        <f t="shared" si="38"/>
        <v>0.30563514804202485</v>
      </c>
      <c r="R464" s="119">
        <v>25</v>
      </c>
      <c r="S464" s="240">
        <f t="shared" si="41"/>
        <v>17087500</v>
      </c>
      <c r="T464" s="241">
        <v>17170000</v>
      </c>
      <c r="U464" s="137">
        <f t="shared" si="42"/>
        <v>0.25603511338697876</v>
      </c>
      <c r="V464" s="236"/>
      <c r="W464" s="236" t="str">
        <f t="shared" si="39"/>
        <v>33</v>
      </c>
      <c r="X464" s="236" t="str">
        <f t="shared" si="40"/>
        <v>225</v>
      </c>
      <c r="Y464" s="144">
        <v>7200</v>
      </c>
      <c r="Z464" s="242">
        <v>6700000</v>
      </c>
      <c r="AA464" s="292"/>
      <c r="AB464" s="691"/>
    </row>
    <row r="465" spans="1:33" s="375" customFormat="1" x14ac:dyDescent="0.2">
      <c r="A465" s="361"/>
      <c r="B465" s="454" t="s">
        <v>527</v>
      </c>
      <c r="C465" s="431">
        <v>22535</v>
      </c>
      <c r="D465" s="363"/>
      <c r="E465" s="364"/>
      <c r="F465" s="364"/>
      <c r="G465" s="364"/>
      <c r="H465" s="364"/>
      <c r="I465" s="364"/>
      <c r="J465" s="364"/>
      <c r="K465" s="366"/>
      <c r="L465" s="366">
        <v>15670000</v>
      </c>
      <c r="M465" s="367" t="s">
        <v>266</v>
      </c>
      <c r="N465" s="368">
        <v>40</v>
      </c>
      <c r="O465" s="455">
        <f t="shared" si="37"/>
        <v>21938000</v>
      </c>
      <c r="P465" s="455">
        <v>21970000</v>
      </c>
      <c r="Q465" s="456">
        <f t="shared" si="38"/>
        <v>0.40204211869814932</v>
      </c>
      <c r="R465" s="363">
        <v>25</v>
      </c>
      <c r="S465" s="455">
        <f t="shared" si="41"/>
        <v>27462500</v>
      </c>
      <c r="T465" s="455">
        <v>29670000</v>
      </c>
      <c r="U465" s="370">
        <f t="shared" si="42"/>
        <v>0.35047792444242148</v>
      </c>
      <c r="V465" s="363" t="s">
        <v>613</v>
      </c>
      <c r="W465" s="363" t="str">
        <f t="shared" si="39"/>
        <v>35</v>
      </c>
      <c r="X465" s="363" t="str">
        <f t="shared" si="40"/>
        <v>225</v>
      </c>
      <c r="Y465" s="372" t="s">
        <v>613</v>
      </c>
      <c r="Z465" s="462">
        <v>7900000</v>
      </c>
      <c r="AA465" s="463"/>
      <c r="AB465" s="691"/>
      <c r="AC465" s="501"/>
      <c r="AD465" s="509"/>
      <c r="AE465" s="502"/>
      <c r="AF465" s="509"/>
      <c r="AG465" s="504"/>
    </row>
    <row r="466" spans="1:33" x14ac:dyDescent="0.2">
      <c r="A466" s="202"/>
      <c r="B466" s="175" t="s">
        <v>675</v>
      </c>
      <c r="C466" s="119">
        <v>22541</v>
      </c>
      <c r="D466" s="236"/>
      <c r="E466" s="263"/>
      <c r="F466" s="126"/>
      <c r="G466" s="263"/>
      <c r="H466" s="269"/>
      <c r="I466" s="263"/>
      <c r="J466" s="263"/>
      <c r="K466" s="224"/>
      <c r="L466" s="224">
        <v>13270000</v>
      </c>
      <c r="M466" s="225" t="s">
        <v>266</v>
      </c>
      <c r="N466" s="60">
        <v>40</v>
      </c>
      <c r="O466" s="261">
        <f t="shared" si="37"/>
        <v>18578000</v>
      </c>
      <c r="P466" s="239">
        <v>18570000</v>
      </c>
      <c r="Q466" s="262">
        <f t="shared" si="38"/>
        <v>0.39939713639788998</v>
      </c>
      <c r="R466" s="119">
        <v>25</v>
      </c>
      <c r="S466" s="240">
        <f t="shared" si="41"/>
        <v>23212500</v>
      </c>
      <c r="T466" s="241">
        <v>24670000</v>
      </c>
      <c r="U466" s="137">
        <f t="shared" si="42"/>
        <v>0.32848680667743674</v>
      </c>
      <c r="V466" s="236"/>
      <c r="W466" s="236" t="str">
        <f t="shared" si="39"/>
        <v>41</v>
      </c>
      <c r="X466" s="236" t="str">
        <f t="shared" si="40"/>
        <v>225</v>
      </c>
      <c r="Y466" s="144">
        <v>9000</v>
      </c>
      <c r="Z466" s="242">
        <v>8600000</v>
      </c>
      <c r="AA466" s="292"/>
      <c r="AB466" s="691"/>
    </row>
    <row r="467" spans="1:33" ht="18.75" thickBot="1" x14ac:dyDescent="0.25">
      <c r="A467" s="202"/>
      <c r="B467" s="180" t="s">
        <v>676</v>
      </c>
      <c r="C467" s="181">
        <v>22544</v>
      </c>
      <c r="D467" s="274"/>
      <c r="E467" s="196"/>
      <c r="F467" s="196"/>
      <c r="G467" s="196"/>
      <c r="H467" s="196"/>
      <c r="I467" s="196"/>
      <c r="J467" s="196"/>
      <c r="K467" s="230"/>
      <c r="L467" s="230">
        <v>24870000</v>
      </c>
      <c r="M467" s="231" t="s">
        <v>266</v>
      </c>
      <c r="N467" s="184">
        <v>25</v>
      </c>
      <c r="O467" s="267">
        <f t="shared" si="37"/>
        <v>31087500</v>
      </c>
      <c r="P467" s="253">
        <v>30870000</v>
      </c>
      <c r="Q467" s="268">
        <f t="shared" si="38"/>
        <v>0.24125452352231605</v>
      </c>
      <c r="R467" s="181">
        <v>25</v>
      </c>
      <c r="S467" s="254">
        <f t="shared" si="41"/>
        <v>38587500</v>
      </c>
      <c r="T467" s="255">
        <v>41670000</v>
      </c>
      <c r="U467" s="190">
        <f t="shared" si="42"/>
        <v>0.3498542274052478</v>
      </c>
      <c r="V467" s="256"/>
      <c r="W467" s="256" t="str">
        <f t="shared" si="39"/>
        <v>44</v>
      </c>
      <c r="X467" s="256" t="str">
        <f t="shared" si="40"/>
        <v>225</v>
      </c>
      <c r="Y467" s="347">
        <v>12000</v>
      </c>
      <c r="Z467" s="257">
        <v>9900000</v>
      </c>
      <c r="AA467" s="293"/>
      <c r="AB467" s="692"/>
    </row>
    <row r="468" spans="1:33" x14ac:dyDescent="0.2">
      <c r="A468" s="202"/>
      <c r="B468" s="163" t="s">
        <v>573</v>
      </c>
      <c r="C468" s="164">
        <v>85311</v>
      </c>
      <c r="D468" s="243"/>
      <c r="E468" s="243"/>
      <c r="F468" s="243"/>
      <c r="G468" s="243"/>
      <c r="H468" s="243"/>
      <c r="I468" s="243"/>
      <c r="J468" s="243"/>
      <c r="K468" s="244"/>
      <c r="L468" s="244"/>
      <c r="M468" s="244"/>
      <c r="N468" s="245"/>
      <c r="O468" s="245"/>
      <c r="P468" s="246">
        <v>4270000</v>
      </c>
      <c r="Q468" s="245"/>
      <c r="R468" s="164">
        <v>25</v>
      </c>
      <c r="S468" s="247">
        <f t="shared" si="41"/>
        <v>5337500</v>
      </c>
      <c r="T468" s="248">
        <v>5370000</v>
      </c>
      <c r="U468" s="174">
        <f t="shared" si="42"/>
        <v>0.2576112412177986</v>
      </c>
      <c r="V468" s="243"/>
      <c r="W468" s="243" t="str">
        <f t="shared" si="39"/>
        <v>11</v>
      </c>
      <c r="X468" s="243" t="str">
        <f t="shared" si="40"/>
        <v>853</v>
      </c>
      <c r="Y468" s="218">
        <v>1500</v>
      </c>
      <c r="Z468" s="249">
        <v>1100000</v>
      </c>
      <c r="AA468" s="291"/>
      <c r="AB468" s="685" t="s">
        <v>607</v>
      </c>
      <c r="AC468" s="501" t="s">
        <v>781</v>
      </c>
      <c r="AD468" s="509" t="s">
        <v>736</v>
      </c>
      <c r="AE468" s="502" t="s">
        <v>766</v>
      </c>
      <c r="AF468" s="509" t="s">
        <v>774</v>
      </c>
    </row>
    <row r="469" spans="1:33" x14ac:dyDescent="0.2">
      <c r="A469" s="202"/>
      <c r="B469" s="175" t="s">
        <v>574</v>
      </c>
      <c r="C469" s="119">
        <v>85312</v>
      </c>
      <c r="D469" s="236"/>
      <c r="E469" s="236"/>
      <c r="F469" s="236"/>
      <c r="G469" s="236"/>
      <c r="H469" s="236"/>
      <c r="I469" s="236"/>
      <c r="J469" s="236"/>
      <c r="K469" s="237"/>
      <c r="L469" s="237"/>
      <c r="M469" s="237"/>
      <c r="N469" s="238"/>
      <c r="O469" s="238"/>
      <c r="P469" s="239">
        <v>7770000</v>
      </c>
      <c r="Q469" s="238"/>
      <c r="R469" s="119">
        <v>25</v>
      </c>
      <c r="S469" s="240">
        <f t="shared" si="41"/>
        <v>9712500</v>
      </c>
      <c r="T469" s="241">
        <v>9770000</v>
      </c>
      <c r="U469" s="137">
        <f t="shared" si="42"/>
        <v>0.2574002574002574</v>
      </c>
      <c r="V469" s="236"/>
      <c r="W469" s="236" t="str">
        <f t="shared" si="39"/>
        <v>12</v>
      </c>
      <c r="X469" s="236" t="str">
        <f t="shared" si="40"/>
        <v>853</v>
      </c>
      <c r="Y469" s="144">
        <v>3000</v>
      </c>
      <c r="Z469" s="242">
        <v>2500000</v>
      </c>
      <c r="AA469" s="292"/>
      <c r="AB469" s="686"/>
    </row>
    <row r="470" spans="1:33" x14ac:dyDescent="0.2">
      <c r="A470" s="202"/>
      <c r="B470" s="175" t="s">
        <v>575</v>
      </c>
      <c r="C470" s="119">
        <v>85313</v>
      </c>
      <c r="D470" s="236"/>
      <c r="E470" s="236"/>
      <c r="F470" s="236"/>
      <c r="G470" s="236"/>
      <c r="H470" s="236"/>
      <c r="I470" s="236"/>
      <c r="J470" s="236"/>
      <c r="K470" s="237"/>
      <c r="L470" s="237"/>
      <c r="M470" s="237"/>
      <c r="N470" s="238"/>
      <c r="O470" s="238"/>
      <c r="P470" s="239">
        <v>11700000</v>
      </c>
      <c r="Q470" s="238"/>
      <c r="R470" s="119">
        <v>25</v>
      </c>
      <c r="S470" s="240">
        <f t="shared" si="41"/>
        <v>14625000</v>
      </c>
      <c r="T470" s="241">
        <v>14670000</v>
      </c>
      <c r="U470" s="137">
        <f t="shared" si="42"/>
        <v>0.25384615384615383</v>
      </c>
      <c r="V470" s="236"/>
      <c r="W470" s="236" t="str">
        <f t="shared" si="39"/>
        <v>13</v>
      </c>
      <c r="X470" s="236" t="str">
        <f t="shared" si="40"/>
        <v>853</v>
      </c>
      <c r="Y470" s="144">
        <v>4000</v>
      </c>
      <c r="Z470" s="242">
        <v>3900000</v>
      </c>
      <c r="AA470" s="292"/>
      <c r="AB470" s="686"/>
    </row>
    <row r="471" spans="1:33" x14ac:dyDescent="0.2">
      <c r="A471" s="202"/>
      <c r="B471" s="175" t="s">
        <v>576</v>
      </c>
      <c r="C471" s="119">
        <v>85341</v>
      </c>
      <c r="D471" s="236"/>
      <c r="E471" s="236"/>
      <c r="F471" s="236"/>
      <c r="G471" s="236"/>
      <c r="H471" s="236"/>
      <c r="I471" s="236"/>
      <c r="J471" s="236"/>
      <c r="K471" s="237"/>
      <c r="L471" s="237"/>
      <c r="M471" s="237"/>
      <c r="N471" s="238"/>
      <c r="O471" s="238"/>
      <c r="P471" s="239">
        <v>18570000</v>
      </c>
      <c r="Q471" s="238"/>
      <c r="R471" s="119">
        <v>25</v>
      </c>
      <c r="S471" s="240">
        <f t="shared" si="41"/>
        <v>23212500</v>
      </c>
      <c r="T471" s="241">
        <v>24670000</v>
      </c>
      <c r="U471" s="137">
        <f t="shared" si="42"/>
        <v>0.32848680667743674</v>
      </c>
      <c r="V471" s="236"/>
      <c r="W471" s="236" t="str">
        <f t="shared" si="39"/>
        <v>41</v>
      </c>
      <c r="X471" s="236" t="str">
        <f t="shared" si="40"/>
        <v>853</v>
      </c>
      <c r="Y471" s="144">
        <v>6000</v>
      </c>
      <c r="Z471" s="242">
        <v>5200000</v>
      </c>
      <c r="AA471" s="292"/>
      <c r="AB471" s="686"/>
    </row>
    <row r="472" spans="1:33" ht="18.75" thickBot="1" x14ac:dyDescent="0.25">
      <c r="A472" s="202"/>
      <c r="B472" s="180" t="s">
        <v>577</v>
      </c>
      <c r="C472" s="181">
        <v>85344</v>
      </c>
      <c r="D472" s="250"/>
      <c r="E472" s="250"/>
      <c r="F472" s="250"/>
      <c r="G472" s="250"/>
      <c r="H472" s="250"/>
      <c r="I472" s="250"/>
      <c r="J472" s="250"/>
      <c r="K472" s="251"/>
      <c r="L472" s="251"/>
      <c r="M472" s="251"/>
      <c r="N472" s="252"/>
      <c r="O472" s="252"/>
      <c r="P472" s="253">
        <v>30870000</v>
      </c>
      <c r="Q472" s="252"/>
      <c r="R472" s="181">
        <v>25</v>
      </c>
      <c r="S472" s="254">
        <f t="shared" si="41"/>
        <v>38587500</v>
      </c>
      <c r="T472" s="255">
        <v>41670000</v>
      </c>
      <c r="U472" s="190">
        <f t="shared" si="42"/>
        <v>0.3498542274052478</v>
      </c>
      <c r="V472" s="256"/>
      <c r="W472" s="256" t="str">
        <f t="shared" si="39"/>
        <v>44</v>
      </c>
      <c r="X472" s="256" t="str">
        <f t="shared" si="40"/>
        <v>853</v>
      </c>
      <c r="Y472" s="347">
        <v>8000</v>
      </c>
      <c r="Z472" s="257">
        <v>8100000</v>
      </c>
      <c r="AA472" s="293"/>
      <c r="AB472" s="687"/>
    </row>
    <row r="473" spans="1:33" x14ac:dyDescent="0.2">
      <c r="A473" s="122"/>
      <c r="B473" s="122"/>
      <c r="C473" s="122"/>
      <c r="D473" s="122"/>
      <c r="E473" s="122"/>
      <c r="F473" s="122"/>
      <c r="G473" s="122"/>
      <c r="H473" s="122"/>
      <c r="I473" s="122"/>
      <c r="J473" s="122"/>
      <c r="K473" s="122"/>
      <c r="N473" s="176"/>
      <c r="P473" s="176"/>
      <c r="W473" s="176" t="str">
        <f t="shared" si="39"/>
        <v/>
      </c>
      <c r="X473" s="176" t="str">
        <f t="shared" si="40"/>
        <v/>
      </c>
    </row>
    <row r="474" spans="1:33" x14ac:dyDescent="0.2">
      <c r="A474" s="122"/>
      <c r="B474" s="122"/>
      <c r="C474" s="122"/>
      <c r="D474" s="122"/>
      <c r="E474" s="122"/>
      <c r="F474" s="122"/>
      <c r="G474" s="122"/>
      <c r="H474" s="122"/>
      <c r="I474" s="122"/>
      <c r="J474" s="122"/>
      <c r="K474" s="122"/>
      <c r="N474" s="176"/>
      <c r="P474" s="176"/>
      <c r="W474" s="176" t="str">
        <f t="shared" si="39"/>
        <v/>
      </c>
      <c r="X474" s="176" t="str">
        <f t="shared" si="40"/>
        <v/>
      </c>
    </row>
    <row r="475" spans="1:33" x14ac:dyDescent="0.2">
      <c r="A475" s="122"/>
      <c r="B475" s="122"/>
      <c r="C475" s="122"/>
      <c r="D475" s="122"/>
      <c r="E475" s="122"/>
      <c r="F475" s="122"/>
      <c r="G475" s="122"/>
      <c r="H475" s="122"/>
      <c r="I475" s="122"/>
      <c r="J475" s="122"/>
      <c r="K475" s="122"/>
      <c r="N475" s="176"/>
      <c r="P475" s="176"/>
      <c r="W475" s="176" t="str">
        <f t="shared" si="39"/>
        <v/>
      </c>
      <c r="X475" s="176" t="str">
        <f t="shared" si="40"/>
        <v/>
      </c>
    </row>
    <row r="476" spans="1:33" x14ac:dyDescent="0.2">
      <c r="A476" s="122"/>
      <c r="B476" s="122"/>
      <c r="C476" s="122"/>
      <c r="D476" s="122"/>
      <c r="E476" s="122"/>
      <c r="F476" s="122"/>
      <c r="G476" s="122"/>
      <c r="H476" s="122"/>
      <c r="I476" s="122"/>
      <c r="J476" s="122"/>
      <c r="K476" s="122"/>
      <c r="N476" s="176"/>
      <c r="P476" s="176"/>
      <c r="W476" s="176" t="str">
        <f t="shared" si="39"/>
        <v/>
      </c>
      <c r="X476" s="176" t="str">
        <f t="shared" si="40"/>
        <v/>
      </c>
    </row>
    <row r="477" spans="1:33" x14ac:dyDescent="0.2">
      <c r="A477" s="122"/>
      <c r="B477" s="122"/>
      <c r="C477" s="122"/>
      <c r="D477" s="122"/>
      <c r="E477" s="122"/>
      <c r="F477" s="122"/>
      <c r="G477" s="122"/>
      <c r="H477" s="122"/>
      <c r="I477" s="122"/>
      <c r="J477" s="122"/>
      <c r="K477" s="122"/>
      <c r="N477" s="176"/>
      <c r="P477" s="176"/>
      <c r="U477" s="258"/>
      <c r="V477" s="258"/>
      <c r="W477" s="258"/>
      <c r="X477" s="258"/>
      <c r="Y477" s="353"/>
      <c r="Z477" s="258"/>
      <c r="AA477" s="258"/>
    </row>
    <row r="478" spans="1:33" x14ac:dyDescent="0.2">
      <c r="A478" s="122"/>
      <c r="B478" s="122"/>
      <c r="C478" s="122"/>
      <c r="D478" s="122"/>
      <c r="E478" s="122"/>
      <c r="F478" s="122"/>
      <c r="G478" s="122"/>
      <c r="H478" s="122"/>
      <c r="I478" s="122"/>
      <c r="J478" s="122"/>
      <c r="K478" s="122"/>
      <c r="N478" s="176"/>
      <c r="P478" s="176"/>
      <c r="U478" s="258"/>
      <c r="V478" s="258"/>
      <c r="W478" s="258"/>
      <c r="X478" s="258"/>
      <c r="Y478" s="353"/>
      <c r="Z478" s="258"/>
      <c r="AA478" s="258"/>
    </row>
    <row r="479" spans="1:33" x14ac:dyDescent="0.2">
      <c r="A479" s="122"/>
      <c r="B479" s="122"/>
      <c r="C479" s="122"/>
      <c r="D479" s="122"/>
      <c r="E479" s="122"/>
      <c r="F479" s="122"/>
      <c r="G479" s="122"/>
      <c r="H479" s="122"/>
      <c r="I479" s="122"/>
      <c r="J479" s="122"/>
      <c r="K479" s="122"/>
      <c r="N479" s="176"/>
      <c r="P479" s="176"/>
      <c r="U479" s="258"/>
      <c r="V479" s="258"/>
      <c r="W479" s="258"/>
      <c r="X479" s="258"/>
      <c r="Y479" s="353"/>
      <c r="Z479" s="258"/>
      <c r="AA479" s="258"/>
    </row>
    <row r="480" spans="1:33" x14ac:dyDescent="0.2">
      <c r="A480" s="122"/>
      <c r="B480" s="122"/>
      <c r="C480" s="122"/>
      <c r="D480" s="122"/>
      <c r="E480" s="122"/>
      <c r="F480" s="122"/>
      <c r="G480" s="122"/>
      <c r="H480" s="122"/>
      <c r="I480" s="122"/>
      <c r="J480" s="122"/>
      <c r="K480" s="122"/>
      <c r="N480" s="176"/>
      <c r="P480" s="176"/>
      <c r="U480" s="258"/>
      <c r="V480" s="258"/>
      <c r="W480" s="258"/>
      <c r="X480" s="258"/>
      <c r="Y480" s="353"/>
      <c r="Z480" s="258"/>
      <c r="AA480" s="258"/>
    </row>
    <row r="481" spans="1:27" x14ac:dyDescent="0.2">
      <c r="A481" s="122"/>
      <c r="B481" s="122"/>
      <c r="C481" s="122"/>
      <c r="D481" s="122"/>
      <c r="E481" s="122"/>
      <c r="F481" s="122"/>
      <c r="G481" s="122"/>
      <c r="H481" s="122"/>
      <c r="I481" s="122"/>
      <c r="J481" s="122"/>
      <c r="K481" s="122"/>
      <c r="N481" s="176"/>
      <c r="P481" s="176"/>
      <c r="U481" s="258"/>
      <c r="V481" s="258"/>
      <c r="W481" s="258"/>
      <c r="X481" s="258"/>
      <c r="Y481" s="353"/>
      <c r="Z481" s="258"/>
      <c r="AA481" s="258"/>
    </row>
    <row r="482" spans="1:27" x14ac:dyDescent="0.2">
      <c r="A482" s="122"/>
      <c r="B482" s="122"/>
      <c r="C482" s="122"/>
      <c r="D482" s="122"/>
      <c r="E482" s="122"/>
      <c r="F482" s="122"/>
      <c r="G482" s="122"/>
      <c r="H482" s="122"/>
      <c r="I482" s="122"/>
      <c r="J482" s="122"/>
      <c r="K482" s="122"/>
      <c r="N482" s="176"/>
      <c r="P482" s="176"/>
      <c r="U482" s="258"/>
      <c r="V482" s="258"/>
      <c r="W482" s="258"/>
      <c r="X482" s="258"/>
      <c r="Y482" s="353"/>
      <c r="Z482" s="258"/>
      <c r="AA482" s="258"/>
    </row>
    <row r="483" spans="1:27" x14ac:dyDescent="0.2">
      <c r="A483" s="122"/>
      <c r="B483" s="122"/>
      <c r="C483" s="122"/>
      <c r="D483" s="122"/>
      <c r="E483" s="122"/>
      <c r="F483" s="122"/>
      <c r="G483" s="122"/>
      <c r="H483" s="122"/>
      <c r="I483" s="122"/>
      <c r="J483" s="122"/>
      <c r="K483" s="122"/>
      <c r="N483" s="176"/>
      <c r="P483" s="176"/>
      <c r="W483" s="176" t="str">
        <f t="shared" si="39"/>
        <v/>
      </c>
      <c r="X483" s="176" t="str">
        <f t="shared" si="40"/>
        <v/>
      </c>
    </row>
    <row r="484" spans="1:27" x14ac:dyDescent="0.2">
      <c r="A484" s="122"/>
      <c r="B484" s="122"/>
      <c r="C484" s="122"/>
      <c r="D484" s="122"/>
      <c r="E484" s="122"/>
      <c r="F484" s="122"/>
      <c r="G484" s="122"/>
      <c r="H484" s="122"/>
      <c r="I484" s="122"/>
      <c r="J484" s="122"/>
      <c r="K484" s="122"/>
      <c r="N484" s="176"/>
      <c r="P484" s="176"/>
      <c r="W484" s="176" t="str">
        <f t="shared" si="39"/>
        <v/>
      </c>
      <c r="X484" s="176" t="str">
        <f t="shared" si="40"/>
        <v/>
      </c>
    </row>
    <row r="485" spans="1:27" x14ac:dyDescent="0.2">
      <c r="A485" s="122"/>
      <c r="B485" s="122"/>
      <c r="C485" s="122"/>
      <c r="D485" s="122"/>
      <c r="E485" s="122"/>
      <c r="F485" s="122"/>
      <c r="G485" s="122"/>
      <c r="H485" s="122"/>
      <c r="I485" s="122"/>
      <c r="J485" s="122"/>
      <c r="K485" s="122"/>
      <c r="N485" s="176"/>
      <c r="P485" s="176"/>
      <c r="W485" s="176" t="str">
        <f t="shared" si="39"/>
        <v/>
      </c>
      <c r="X485" s="176" t="str">
        <f t="shared" si="40"/>
        <v/>
      </c>
    </row>
    <row r="486" spans="1:27" x14ac:dyDescent="0.2">
      <c r="A486" s="122"/>
      <c r="B486" s="122"/>
      <c r="C486" s="122"/>
      <c r="D486" s="122"/>
      <c r="E486" s="122"/>
      <c r="F486" s="122"/>
      <c r="G486" s="122"/>
      <c r="H486" s="122"/>
      <c r="I486" s="122"/>
      <c r="J486" s="122"/>
      <c r="K486" s="122"/>
      <c r="N486" s="176"/>
      <c r="P486" s="176"/>
      <c r="W486" s="176" t="str">
        <f t="shared" si="39"/>
        <v/>
      </c>
      <c r="X486" s="176" t="str">
        <f t="shared" si="40"/>
        <v/>
      </c>
    </row>
    <row r="487" spans="1:27" x14ac:dyDescent="0.2">
      <c r="A487" s="122"/>
      <c r="B487" s="122"/>
      <c r="C487" s="122"/>
      <c r="D487" s="122"/>
      <c r="E487" s="122"/>
      <c r="F487" s="122"/>
      <c r="G487" s="122"/>
      <c r="H487" s="122"/>
      <c r="I487" s="122"/>
      <c r="J487" s="122"/>
      <c r="K487" s="122"/>
      <c r="N487" s="176"/>
      <c r="P487" s="176"/>
      <c r="W487" s="176" t="str">
        <f t="shared" si="39"/>
        <v/>
      </c>
      <c r="X487" s="176" t="str">
        <f t="shared" si="40"/>
        <v/>
      </c>
    </row>
    <row r="488" spans="1:27" x14ac:dyDescent="0.2">
      <c r="A488" s="122"/>
      <c r="B488" s="122"/>
      <c r="C488" s="122"/>
      <c r="D488" s="122"/>
      <c r="E488" s="122"/>
      <c r="F488" s="122"/>
      <c r="G488" s="122"/>
      <c r="H488" s="122"/>
      <c r="I488" s="122"/>
      <c r="J488" s="122"/>
      <c r="K488" s="122"/>
      <c r="N488" s="176"/>
      <c r="P488" s="176"/>
      <c r="W488" s="176" t="str">
        <f t="shared" si="39"/>
        <v/>
      </c>
      <c r="X488" s="176" t="str">
        <f t="shared" si="40"/>
        <v/>
      </c>
    </row>
    <row r="489" spans="1:27" x14ac:dyDescent="0.2">
      <c r="A489" s="122"/>
      <c r="B489" s="122"/>
      <c r="C489" s="122"/>
      <c r="D489" s="122"/>
      <c r="E489" s="122"/>
      <c r="F489" s="122"/>
      <c r="G489" s="122"/>
      <c r="H489" s="122"/>
      <c r="I489" s="122"/>
      <c r="J489" s="122"/>
      <c r="K489" s="122"/>
      <c r="N489" s="176"/>
      <c r="P489" s="176"/>
      <c r="W489" s="176" t="str">
        <f t="shared" si="39"/>
        <v/>
      </c>
      <c r="X489" s="176" t="str">
        <f t="shared" si="40"/>
        <v/>
      </c>
    </row>
    <row r="490" spans="1:27" x14ac:dyDescent="0.2">
      <c r="A490" s="122"/>
      <c r="B490" s="122"/>
      <c r="C490" s="122"/>
      <c r="D490" s="122"/>
      <c r="E490" s="122"/>
      <c r="F490" s="122"/>
      <c r="G490" s="122"/>
      <c r="H490" s="122"/>
      <c r="I490" s="122"/>
      <c r="J490" s="122"/>
      <c r="K490" s="122"/>
      <c r="N490" s="176"/>
      <c r="P490" s="176"/>
      <c r="W490" s="176" t="str">
        <f t="shared" si="39"/>
        <v/>
      </c>
      <c r="X490" s="176" t="str">
        <f t="shared" si="40"/>
        <v/>
      </c>
    </row>
    <row r="491" spans="1:27" x14ac:dyDescent="0.2">
      <c r="A491" s="122"/>
      <c r="B491" s="122"/>
      <c r="C491" s="122"/>
      <c r="D491" s="122"/>
      <c r="E491" s="122"/>
      <c r="F491" s="122"/>
      <c r="G491" s="122"/>
      <c r="H491" s="122"/>
      <c r="I491" s="122"/>
      <c r="J491" s="122"/>
      <c r="K491" s="122"/>
      <c r="N491" s="176"/>
      <c r="P491" s="176"/>
      <c r="W491" s="176" t="str">
        <f t="shared" si="39"/>
        <v/>
      </c>
      <c r="X491" s="176" t="str">
        <f t="shared" si="40"/>
        <v/>
      </c>
    </row>
    <row r="492" spans="1:27" x14ac:dyDescent="0.2">
      <c r="A492" s="122"/>
      <c r="B492" s="122"/>
      <c r="C492" s="122"/>
      <c r="D492" s="122"/>
      <c r="E492" s="122"/>
      <c r="F492" s="122"/>
      <c r="G492" s="122"/>
      <c r="H492" s="122"/>
      <c r="I492" s="122"/>
      <c r="J492" s="122"/>
      <c r="K492" s="122"/>
      <c r="N492" s="176"/>
      <c r="P492" s="176"/>
      <c r="W492" s="176" t="str">
        <f t="shared" si="39"/>
        <v/>
      </c>
      <c r="X492" s="176" t="str">
        <f t="shared" si="40"/>
        <v/>
      </c>
    </row>
    <row r="493" spans="1:27" x14ac:dyDescent="0.2">
      <c r="A493" s="122"/>
      <c r="B493" s="122"/>
      <c r="C493" s="122"/>
      <c r="D493" s="122"/>
      <c r="E493" s="122"/>
      <c r="F493" s="122"/>
      <c r="G493" s="122"/>
      <c r="H493" s="122"/>
      <c r="I493" s="122"/>
      <c r="J493" s="122"/>
      <c r="K493" s="122"/>
      <c r="N493" s="176"/>
      <c r="P493" s="176"/>
      <c r="W493" s="176" t="str">
        <f t="shared" si="39"/>
        <v/>
      </c>
      <c r="X493" s="176" t="str">
        <f t="shared" si="40"/>
        <v/>
      </c>
    </row>
    <row r="494" spans="1:27" x14ac:dyDescent="0.2">
      <c r="A494" s="122"/>
      <c r="B494" s="122"/>
      <c r="C494" s="122"/>
      <c r="D494" s="122"/>
      <c r="E494" s="122"/>
      <c r="F494" s="122"/>
      <c r="G494" s="122"/>
      <c r="H494" s="122"/>
      <c r="I494" s="122"/>
      <c r="J494" s="122"/>
      <c r="K494" s="122"/>
      <c r="N494" s="176"/>
      <c r="P494" s="176"/>
      <c r="W494" s="176" t="str">
        <f t="shared" si="39"/>
        <v/>
      </c>
      <c r="X494" s="176" t="str">
        <f t="shared" si="40"/>
        <v/>
      </c>
    </row>
    <row r="495" spans="1:27" x14ac:dyDescent="0.2">
      <c r="A495" s="122"/>
      <c r="B495" s="122"/>
      <c r="C495" s="122"/>
      <c r="D495" s="122"/>
      <c r="E495" s="122"/>
      <c r="F495" s="122"/>
      <c r="G495" s="122"/>
      <c r="H495" s="122"/>
      <c r="I495" s="122"/>
      <c r="J495" s="122"/>
      <c r="K495" s="122"/>
      <c r="N495" s="176"/>
      <c r="P495" s="176"/>
      <c r="W495" s="176" t="str">
        <f t="shared" si="39"/>
        <v/>
      </c>
      <c r="X495" s="176" t="str">
        <f t="shared" si="40"/>
        <v/>
      </c>
    </row>
    <row r="496" spans="1:27" x14ac:dyDescent="0.2">
      <c r="A496" s="122"/>
      <c r="B496" s="122"/>
      <c r="C496" s="122"/>
      <c r="D496" s="122"/>
      <c r="E496" s="122"/>
      <c r="F496" s="122"/>
      <c r="G496" s="122"/>
      <c r="H496" s="122"/>
      <c r="I496" s="122"/>
      <c r="J496" s="122"/>
      <c r="K496" s="122"/>
      <c r="N496" s="176"/>
      <c r="P496" s="176"/>
      <c r="W496" s="176" t="str">
        <f t="shared" si="39"/>
        <v/>
      </c>
      <c r="X496" s="176" t="str">
        <f t="shared" si="40"/>
        <v/>
      </c>
    </row>
    <row r="497" spans="1:24" x14ac:dyDescent="0.2">
      <c r="A497" s="122"/>
      <c r="B497" s="122"/>
      <c r="C497" s="122"/>
      <c r="D497" s="122"/>
      <c r="E497" s="122"/>
      <c r="F497" s="122"/>
      <c r="G497" s="122"/>
      <c r="H497" s="122"/>
      <c r="I497" s="122"/>
      <c r="J497" s="122"/>
      <c r="K497" s="122"/>
      <c r="N497" s="176"/>
      <c r="P497" s="176"/>
      <c r="W497" s="176" t="str">
        <f t="shared" si="39"/>
        <v/>
      </c>
      <c r="X497" s="176" t="str">
        <f t="shared" si="40"/>
        <v/>
      </c>
    </row>
    <row r="498" spans="1:24" x14ac:dyDescent="0.2">
      <c r="A498" s="122"/>
      <c r="B498" s="122"/>
      <c r="C498" s="122"/>
      <c r="D498" s="122"/>
      <c r="E498" s="122"/>
      <c r="F498" s="122"/>
      <c r="G498" s="122"/>
      <c r="H498" s="122"/>
      <c r="I498" s="122"/>
      <c r="J498" s="122"/>
      <c r="K498" s="122"/>
      <c r="N498" s="176"/>
      <c r="P498" s="176"/>
      <c r="W498" s="176" t="str">
        <f t="shared" si="39"/>
        <v/>
      </c>
      <c r="X498" s="176" t="str">
        <f t="shared" si="40"/>
        <v/>
      </c>
    </row>
    <row r="499" spans="1:24" x14ac:dyDescent="0.2">
      <c r="A499" s="122"/>
      <c r="B499" s="122"/>
      <c r="C499" s="122"/>
      <c r="D499" s="122"/>
      <c r="E499" s="122"/>
      <c r="F499" s="122"/>
      <c r="G499" s="122"/>
      <c r="H499" s="122"/>
      <c r="I499" s="122"/>
      <c r="J499" s="122"/>
      <c r="K499" s="122"/>
      <c r="N499" s="176"/>
      <c r="P499" s="176"/>
      <c r="W499" s="176" t="str">
        <f t="shared" si="39"/>
        <v/>
      </c>
      <c r="X499" s="176" t="str">
        <f t="shared" si="40"/>
        <v/>
      </c>
    </row>
    <row r="500" spans="1:24" x14ac:dyDescent="0.2">
      <c r="A500" s="122"/>
      <c r="B500" s="122"/>
      <c r="C500" s="122"/>
      <c r="D500" s="122"/>
      <c r="E500" s="122"/>
      <c r="F500" s="122"/>
      <c r="G500" s="122"/>
      <c r="H500" s="122"/>
      <c r="I500" s="122"/>
      <c r="J500" s="122"/>
      <c r="K500" s="122"/>
      <c r="N500" s="176"/>
      <c r="P500" s="176"/>
      <c r="W500" s="176" t="str">
        <f t="shared" si="39"/>
        <v/>
      </c>
      <c r="X500" s="176" t="str">
        <f t="shared" si="40"/>
        <v/>
      </c>
    </row>
    <row r="501" spans="1:24" x14ac:dyDescent="0.2">
      <c r="A501" s="122"/>
      <c r="B501" s="122"/>
      <c r="C501" s="122"/>
      <c r="D501" s="122"/>
      <c r="E501" s="122"/>
      <c r="F501" s="122"/>
      <c r="G501" s="122"/>
      <c r="H501" s="122"/>
      <c r="I501" s="122"/>
      <c r="J501" s="122"/>
      <c r="K501" s="122"/>
      <c r="N501" s="176"/>
      <c r="P501" s="176"/>
      <c r="W501" s="176" t="str">
        <f t="shared" si="39"/>
        <v/>
      </c>
      <c r="X501" s="176" t="str">
        <f t="shared" si="40"/>
        <v/>
      </c>
    </row>
    <row r="502" spans="1:24" x14ac:dyDescent="0.2">
      <c r="A502" s="122"/>
      <c r="B502" s="122"/>
      <c r="C502" s="122"/>
      <c r="D502" s="122"/>
      <c r="E502" s="122"/>
      <c r="F502" s="122"/>
      <c r="G502" s="122"/>
      <c r="H502" s="122"/>
      <c r="I502" s="122"/>
      <c r="J502" s="122"/>
      <c r="K502" s="122"/>
      <c r="N502" s="176"/>
      <c r="P502" s="176"/>
      <c r="W502" s="176" t="str">
        <f t="shared" si="39"/>
        <v/>
      </c>
      <c r="X502" s="176" t="str">
        <f t="shared" si="40"/>
        <v/>
      </c>
    </row>
    <row r="503" spans="1:24" x14ac:dyDescent="0.2">
      <c r="A503" s="122"/>
      <c r="B503" s="122"/>
      <c r="C503" s="122"/>
      <c r="D503" s="122"/>
      <c r="E503" s="122"/>
      <c r="F503" s="122"/>
      <c r="G503" s="122"/>
      <c r="H503" s="122"/>
      <c r="I503" s="122"/>
      <c r="J503" s="122"/>
      <c r="K503" s="122"/>
      <c r="N503" s="176"/>
      <c r="P503" s="176"/>
      <c r="W503" s="176" t="str">
        <f t="shared" si="39"/>
        <v/>
      </c>
      <c r="X503" s="176" t="str">
        <f t="shared" si="40"/>
        <v/>
      </c>
    </row>
    <row r="504" spans="1:24" x14ac:dyDescent="0.2">
      <c r="A504" s="122"/>
      <c r="B504" s="122"/>
      <c r="C504" s="122"/>
      <c r="D504" s="122"/>
      <c r="E504" s="122"/>
      <c r="F504" s="122"/>
      <c r="G504" s="122"/>
      <c r="H504" s="122"/>
      <c r="I504" s="122"/>
      <c r="J504" s="122"/>
      <c r="K504" s="122"/>
      <c r="N504" s="176"/>
      <c r="P504" s="176"/>
      <c r="W504" s="176" t="str">
        <f t="shared" si="39"/>
        <v/>
      </c>
      <c r="X504" s="176" t="str">
        <f t="shared" si="40"/>
        <v/>
      </c>
    </row>
    <row r="505" spans="1:24" x14ac:dyDescent="0.2">
      <c r="A505" s="122"/>
      <c r="B505" s="122"/>
      <c r="C505" s="122"/>
      <c r="D505" s="122"/>
      <c r="E505" s="122"/>
      <c r="F505" s="122"/>
      <c r="G505" s="122"/>
      <c r="H505" s="122"/>
      <c r="I505" s="122"/>
      <c r="J505" s="122"/>
      <c r="K505" s="122"/>
      <c r="N505" s="176"/>
      <c r="P505" s="176"/>
      <c r="W505" s="176" t="str">
        <f t="shared" si="39"/>
        <v/>
      </c>
      <c r="X505" s="176" t="str">
        <f t="shared" si="40"/>
        <v/>
      </c>
    </row>
    <row r="506" spans="1:24" x14ac:dyDescent="0.2">
      <c r="A506" s="122"/>
      <c r="B506" s="122"/>
      <c r="C506" s="122"/>
      <c r="D506" s="122"/>
      <c r="E506" s="122"/>
      <c r="F506" s="122"/>
      <c r="G506" s="122"/>
      <c r="H506" s="122"/>
      <c r="I506" s="122"/>
      <c r="J506" s="122"/>
      <c r="K506" s="122"/>
      <c r="N506" s="176"/>
      <c r="P506" s="176"/>
      <c r="W506" s="176" t="str">
        <f t="shared" si="39"/>
        <v/>
      </c>
      <c r="X506" s="176" t="str">
        <f t="shared" si="40"/>
        <v/>
      </c>
    </row>
    <row r="507" spans="1:24" x14ac:dyDescent="0.2">
      <c r="A507" s="122"/>
      <c r="B507" s="122"/>
      <c r="C507" s="122"/>
      <c r="D507" s="122"/>
      <c r="E507" s="122"/>
      <c r="F507" s="122"/>
      <c r="G507" s="122"/>
      <c r="H507" s="122"/>
      <c r="I507" s="122"/>
      <c r="J507" s="122"/>
      <c r="K507" s="122"/>
      <c r="N507" s="176"/>
      <c r="P507" s="176"/>
      <c r="W507" s="176" t="str">
        <f t="shared" ref="W507:W567" si="43">RIGHT(C507:C507,2)</f>
        <v/>
      </c>
      <c r="X507" s="176" t="str">
        <f t="shared" ref="X507:X567" si="44">LEFT(C507,3)</f>
        <v/>
      </c>
    </row>
    <row r="508" spans="1:24" x14ac:dyDescent="0.2">
      <c r="A508" s="122"/>
      <c r="B508" s="122"/>
      <c r="C508" s="122"/>
      <c r="D508" s="122"/>
      <c r="E508" s="122"/>
      <c r="F508" s="122"/>
      <c r="G508" s="122"/>
      <c r="H508" s="122"/>
      <c r="I508" s="122"/>
      <c r="J508" s="122"/>
      <c r="K508" s="122"/>
      <c r="N508" s="176"/>
      <c r="P508" s="176"/>
      <c r="W508" s="176" t="str">
        <f t="shared" si="43"/>
        <v/>
      </c>
      <c r="X508" s="176" t="str">
        <f t="shared" si="44"/>
        <v/>
      </c>
    </row>
    <row r="509" spans="1:24" x14ac:dyDescent="0.2">
      <c r="A509" s="122"/>
      <c r="B509" s="122"/>
      <c r="C509" s="122"/>
      <c r="D509" s="122"/>
      <c r="E509" s="122"/>
      <c r="F509" s="122"/>
      <c r="G509" s="122"/>
      <c r="H509" s="122"/>
      <c r="I509" s="122"/>
      <c r="J509" s="122"/>
      <c r="K509" s="122"/>
      <c r="N509" s="176"/>
      <c r="P509" s="176"/>
      <c r="W509" s="176" t="str">
        <f t="shared" si="43"/>
        <v/>
      </c>
      <c r="X509" s="176" t="str">
        <f t="shared" si="44"/>
        <v/>
      </c>
    </row>
    <row r="510" spans="1:24" x14ac:dyDescent="0.2">
      <c r="A510" s="122"/>
      <c r="B510" s="122"/>
      <c r="C510" s="122"/>
      <c r="D510" s="122"/>
      <c r="E510" s="122"/>
      <c r="F510" s="122"/>
      <c r="G510" s="122"/>
      <c r="H510" s="122"/>
      <c r="I510" s="122"/>
      <c r="J510" s="122"/>
      <c r="K510" s="122"/>
      <c r="N510" s="176"/>
      <c r="P510" s="176"/>
      <c r="W510" s="176" t="str">
        <f t="shared" si="43"/>
        <v/>
      </c>
      <c r="X510" s="176" t="str">
        <f t="shared" si="44"/>
        <v/>
      </c>
    </row>
    <row r="511" spans="1:24" x14ac:dyDescent="0.2">
      <c r="A511" s="122"/>
      <c r="B511" s="122"/>
      <c r="C511" s="122"/>
      <c r="D511" s="122"/>
      <c r="E511" s="122"/>
      <c r="F511" s="122"/>
      <c r="G511" s="122"/>
      <c r="H511" s="122"/>
      <c r="I511" s="122"/>
      <c r="J511" s="122"/>
      <c r="K511" s="122"/>
      <c r="N511" s="176"/>
      <c r="P511" s="176"/>
      <c r="W511" s="176" t="str">
        <f t="shared" si="43"/>
        <v/>
      </c>
      <c r="X511" s="176" t="str">
        <f t="shared" si="44"/>
        <v/>
      </c>
    </row>
    <row r="512" spans="1:24" x14ac:dyDescent="0.2">
      <c r="A512" s="122"/>
      <c r="B512" s="122"/>
      <c r="C512" s="122"/>
      <c r="D512" s="122"/>
      <c r="E512" s="122"/>
      <c r="F512" s="122"/>
      <c r="G512" s="122"/>
      <c r="H512" s="122"/>
      <c r="I512" s="122"/>
      <c r="J512" s="122"/>
      <c r="K512" s="122"/>
      <c r="N512" s="176"/>
      <c r="P512" s="176"/>
      <c r="W512" s="176" t="str">
        <f t="shared" si="43"/>
        <v/>
      </c>
      <c r="X512" s="176" t="str">
        <f t="shared" si="44"/>
        <v/>
      </c>
    </row>
    <row r="513" spans="1:24" x14ac:dyDescent="0.2">
      <c r="A513" s="122"/>
      <c r="B513" s="122"/>
      <c r="C513" s="122"/>
      <c r="D513" s="122"/>
      <c r="E513" s="122"/>
      <c r="F513" s="122"/>
      <c r="G513" s="122"/>
      <c r="H513" s="122"/>
      <c r="I513" s="122"/>
      <c r="J513" s="122"/>
      <c r="K513" s="122"/>
      <c r="N513" s="176"/>
      <c r="P513" s="176"/>
      <c r="W513" s="176" t="str">
        <f t="shared" si="43"/>
        <v/>
      </c>
      <c r="X513" s="176" t="str">
        <f t="shared" si="44"/>
        <v/>
      </c>
    </row>
    <row r="514" spans="1:24" x14ac:dyDescent="0.2">
      <c r="A514" s="122"/>
      <c r="B514" s="122"/>
      <c r="C514" s="122"/>
      <c r="D514" s="122"/>
      <c r="E514" s="122"/>
      <c r="F514" s="122"/>
      <c r="G514" s="122"/>
      <c r="H514" s="122"/>
      <c r="I514" s="122"/>
      <c r="J514" s="122"/>
      <c r="K514" s="122"/>
      <c r="N514" s="176"/>
      <c r="P514" s="176"/>
      <c r="W514" s="176" t="str">
        <f t="shared" si="43"/>
        <v/>
      </c>
      <c r="X514" s="176" t="str">
        <f t="shared" si="44"/>
        <v/>
      </c>
    </row>
    <row r="515" spans="1:24" x14ac:dyDescent="0.2">
      <c r="A515" s="122"/>
      <c r="B515" s="122"/>
      <c r="C515" s="122"/>
      <c r="D515" s="122"/>
      <c r="E515" s="122"/>
      <c r="F515" s="122"/>
      <c r="G515" s="122"/>
      <c r="H515" s="122"/>
      <c r="I515" s="122"/>
      <c r="J515" s="122"/>
      <c r="K515" s="122"/>
      <c r="N515" s="176"/>
      <c r="P515" s="176"/>
      <c r="W515" s="176" t="str">
        <f t="shared" si="43"/>
        <v/>
      </c>
      <c r="X515" s="176" t="str">
        <f t="shared" si="44"/>
        <v/>
      </c>
    </row>
    <row r="516" spans="1:24" x14ac:dyDescent="0.2">
      <c r="A516" s="122"/>
      <c r="B516" s="122"/>
      <c r="C516" s="122"/>
      <c r="D516" s="122"/>
      <c r="E516" s="122"/>
      <c r="F516" s="122"/>
      <c r="G516" s="122"/>
      <c r="H516" s="122"/>
      <c r="I516" s="122"/>
      <c r="J516" s="122"/>
      <c r="K516" s="122"/>
      <c r="N516" s="176"/>
      <c r="P516" s="176"/>
      <c r="W516" s="176" t="str">
        <f t="shared" si="43"/>
        <v/>
      </c>
      <c r="X516" s="176" t="str">
        <f t="shared" si="44"/>
        <v/>
      </c>
    </row>
    <row r="517" spans="1:24" x14ac:dyDescent="0.2">
      <c r="A517" s="122"/>
      <c r="B517" s="122"/>
      <c r="C517" s="122"/>
      <c r="D517" s="122"/>
      <c r="E517" s="122"/>
      <c r="F517" s="122"/>
      <c r="G517" s="122"/>
      <c r="H517" s="122"/>
      <c r="I517" s="122"/>
      <c r="J517" s="122"/>
      <c r="K517" s="122"/>
      <c r="N517" s="176"/>
      <c r="P517" s="176"/>
      <c r="W517" s="176" t="str">
        <f t="shared" si="43"/>
        <v/>
      </c>
      <c r="X517" s="176" t="str">
        <f t="shared" si="44"/>
        <v/>
      </c>
    </row>
    <row r="518" spans="1:24" x14ac:dyDescent="0.2">
      <c r="A518" s="122"/>
      <c r="B518" s="122"/>
      <c r="C518" s="122"/>
      <c r="D518" s="122"/>
      <c r="E518" s="122"/>
      <c r="F518" s="122"/>
      <c r="G518" s="122"/>
      <c r="H518" s="122"/>
      <c r="I518" s="122"/>
      <c r="J518" s="122"/>
      <c r="K518" s="122"/>
      <c r="N518" s="176"/>
      <c r="P518" s="176"/>
      <c r="W518" s="176" t="str">
        <f t="shared" si="43"/>
        <v/>
      </c>
      <c r="X518" s="176" t="str">
        <f t="shared" si="44"/>
        <v/>
      </c>
    </row>
    <row r="519" spans="1:24" x14ac:dyDescent="0.2">
      <c r="A519" s="122"/>
      <c r="B519" s="122"/>
      <c r="C519" s="122"/>
      <c r="D519" s="122"/>
      <c r="E519" s="122"/>
      <c r="F519" s="122"/>
      <c r="G519" s="122"/>
      <c r="H519" s="122"/>
      <c r="I519" s="122"/>
      <c r="J519" s="122"/>
      <c r="K519" s="122"/>
      <c r="N519" s="176"/>
      <c r="P519" s="176"/>
      <c r="W519" s="176" t="str">
        <f t="shared" si="43"/>
        <v/>
      </c>
      <c r="X519" s="176" t="str">
        <f t="shared" si="44"/>
        <v/>
      </c>
    </row>
    <row r="520" spans="1:24" x14ac:dyDescent="0.2">
      <c r="A520" s="122"/>
      <c r="B520" s="122"/>
      <c r="C520" s="122"/>
      <c r="D520" s="122"/>
      <c r="E520" s="122"/>
      <c r="F520" s="122"/>
      <c r="G520" s="122"/>
      <c r="H520" s="122"/>
      <c r="I520" s="122"/>
      <c r="J520" s="122"/>
      <c r="K520" s="122"/>
      <c r="N520" s="176"/>
      <c r="P520" s="176"/>
      <c r="W520" s="176" t="str">
        <f t="shared" si="43"/>
        <v/>
      </c>
      <c r="X520" s="176" t="str">
        <f t="shared" si="44"/>
        <v/>
      </c>
    </row>
    <row r="521" spans="1:24" x14ac:dyDescent="0.2">
      <c r="A521" s="122"/>
      <c r="B521" s="122"/>
      <c r="C521" s="122"/>
      <c r="D521" s="122"/>
      <c r="E521" s="122"/>
      <c r="F521" s="122"/>
      <c r="G521" s="122"/>
      <c r="H521" s="122"/>
      <c r="I521" s="122"/>
      <c r="J521" s="122"/>
      <c r="K521" s="122"/>
      <c r="N521" s="176"/>
      <c r="P521" s="176"/>
      <c r="W521" s="176" t="str">
        <f t="shared" si="43"/>
        <v/>
      </c>
      <c r="X521" s="176" t="str">
        <f t="shared" si="44"/>
        <v/>
      </c>
    </row>
    <row r="522" spans="1:24" x14ac:dyDescent="0.2">
      <c r="A522" s="122"/>
      <c r="B522" s="122"/>
      <c r="C522" s="122"/>
      <c r="D522" s="122"/>
      <c r="E522" s="122"/>
      <c r="F522" s="122"/>
      <c r="G522" s="122"/>
      <c r="H522" s="122"/>
      <c r="I522" s="122"/>
      <c r="J522" s="122"/>
      <c r="K522" s="122"/>
      <c r="N522" s="176"/>
      <c r="P522" s="176"/>
      <c r="W522" s="176" t="str">
        <f t="shared" si="43"/>
        <v/>
      </c>
      <c r="X522" s="176" t="str">
        <f t="shared" si="44"/>
        <v/>
      </c>
    </row>
    <row r="523" spans="1:24" x14ac:dyDescent="0.2">
      <c r="A523" s="122"/>
      <c r="B523" s="122"/>
      <c r="C523" s="122"/>
      <c r="D523" s="122"/>
      <c r="E523" s="122"/>
      <c r="F523" s="122"/>
      <c r="G523" s="122"/>
      <c r="H523" s="122"/>
      <c r="I523" s="122"/>
      <c r="J523" s="122"/>
      <c r="K523" s="122"/>
      <c r="N523" s="176"/>
      <c r="P523" s="176"/>
      <c r="W523" s="176" t="str">
        <f t="shared" si="43"/>
        <v/>
      </c>
      <c r="X523" s="176" t="str">
        <f t="shared" si="44"/>
        <v/>
      </c>
    </row>
    <row r="524" spans="1:24" x14ac:dyDescent="0.2">
      <c r="A524" s="122"/>
      <c r="B524" s="122"/>
      <c r="C524" s="122"/>
      <c r="D524" s="122"/>
      <c r="E524" s="122"/>
      <c r="F524" s="122"/>
      <c r="G524" s="122"/>
      <c r="H524" s="122"/>
      <c r="I524" s="122"/>
      <c r="J524" s="122"/>
      <c r="K524" s="122"/>
      <c r="N524" s="176"/>
      <c r="P524" s="176"/>
      <c r="W524" s="176" t="str">
        <f t="shared" si="43"/>
        <v/>
      </c>
      <c r="X524" s="176" t="str">
        <f t="shared" si="44"/>
        <v/>
      </c>
    </row>
    <row r="525" spans="1:24" x14ac:dyDescent="0.2">
      <c r="A525" s="122"/>
      <c r="B525" s="122"/>
      <c r="C525" s="122"/>
      <c r="D525" s="122"/>
      <c r="E525" s="122"/>
      <c r="F525" s="122"/>
      <c r="G525" s="122"/>
      <c r="H525" s="122"/>
      <c r="I525" s="122"/>
      <c r="J525" s="122"/>
      <c r="K525" s="122"/>
      <c r="N525" s="176"/>
      <c r="P525" s="176"/>
      <c r="W525" s="176" t="str">
        <f t="shared" si="43"/>
        <v/>
      </c>
      <c r="X525" s="176" t="str">
        <f t="shared" si="44"/>
        <v/>
      </c>
    </row>
    <row r="526" spans="1:24" x14ac:dyDescent="0.2">
      <c r="A526" s="122"/>
      <c r="B526" s="122"/>
      <c r="C526" s="122"/>
      <c r="D526" s="122"/>
      <c r="E526" s="122"/>
      <c r="F526" s="122"/>
      <c r="G526" s="122"/>
      <c r="H526" s="122"/>
      <c r="I526" s="122"/>
      <c r="J526" s="122"/>
      <c r="K526" s="122"/>
      <c r="N526" s="176"/>
      <c r="P526" s="176"/>
      <c r="W526" s="176" t="str">
        <f t="shared" si="43"/>
        <v/>
      </c>
      <c r="X526" s="176" t="str">
        <f t="shared" si="44"/>
        <v/>
      </c>
    </row>
    <row r="527" spans="1:24" x14ac:dyDescent="0.2">
      <c r="A527" s="122"/>
      <c r="B527" s="122"/>
      <c r="C527" s="122"/>
      <c r="D527" s="122"/>
      <c r="E527" s="122"/>
      <c r="F527" s="122"/>
      <c r="G527" s="122"/>
      <c r="H527" s="122"/>
      <c r="I527" s="122"/>
      <c r="J527" s="122"/>
      <c r="K527" s="122"/>
      <c r="N527" s="176"/>
      <c r="P527" s="176"/>
      <c r="W527" s="176" t="str">
        <f t="shared" si="43"/>
        <v/>
      </c>
      <c r="X527" s="176" t="str">
        <f t="shared" si="44"/>
        <v/>
      </c>
    </row>
    <row r="528" spans="1:24" x14ac:dyDescent="0.2">
      <c r="A528" s="122"/>
      <c r="B528" s="122"/>
      <c r="C528" s="122"/>
      <c r="D528" s="122"/>
      <c r="E528" s="122"/>
      <c r="F528" s="122"/>
      <c r="G528" s="122"/>
      <c r="H528" s="122"/>
      <c r="I528" s="122"/>
      <c r="J528" s="122"/>
      <c r="K528" s="122"/>
      <c r="N528" s="176"/>
      <c r="P528" s="176"/>
      <c r="W528" s="176" t="str">
        <f t="shared" si="43"/>
        <v/>
      </c>
      <c r="X528" s="176" t="str">
        <f t="shared" si="44"/>
        <v/>
      </c>
    </row>
    <row r="529" spans="1:24" x14ac:dyDescent="0.2">
      <c r="A529" s="122"/>
      <c r="B529" s="122"/>
      <c r="C529" s="122"/>
      <c r="D529" s="122"/>
      <c r="E529" s="122"/>
      <c r="F529" s="122"/>
      <c r="G529" s="122"/>
      <c r="H529" s="122"/>
      <c r="I529" s="122"/>
      <c r="J529" s="122"/>
      <c r="K529" s="122"/>
      <c r="N529" s="176"/>
      <c r="P529" s="176"/>
      <c r="W529" s="176" t="str">
        <f t="shared" si="43"/>
        <v/>
      </c>
      <c r="X529" s="176" t="str">
        <f t="shared" si="44"/>
        <v/>
      </c>
    </row>
    <row r="530" spans="1:24" x14ac:dyDescent="0.2">
      <c r="A530" s="122"/>
      <c r="B530" s="122"/>
      <c r="C530" s="122"/>
      <c r="D530" s="122"/>
      <c r="E530" s="122"/>
      <c r="F530" s="122"/>
      <c r="G530" s="122"/>
      <c r="H530" s="122"/>
      <c r="I530" s="122"/>
      <c r="J530" s="122"/>
      <c r="K530" s="122"/>
      <c r="N530" s="176"/>
      <c r="P530" s="176"/>
      <c r="W530" s="176" t="str">
        <f t="shared" si="43"/>
        <v/>
      </c>
      <c r="X530" s="176" t="str">
        <f t="shared" si="44"/>
        <v/>
      </c>
    </row>
    <row r="531" spans="1:24" x14ac:dyDescent="0.2">
      <c r="A531" s="122"/>
      <c r="B531" s="122"/>
      <c r="C531" s="122"/>
      <c r="D531" s="122"/>
      <c r="E531" s="122"/>
      <c r="F531" s="122"/>
      <c r="G531" s="122"/>
      <c r="H531" s="122"/>
      <c r="I531" s="122"/>
      <c r="J531" s="122"/>
      <c r="K531" s="122"/>
      <c r="N531" s="176"/>
      <c r="P531" s="176"/>
      <c r="W531" s="176" t="str">
        <f t="shared" si="43"/>
        <v/>
      </c>
      <c r="X531" s="176" t="str">
        <f t="shared" si="44"/>
        <v/>
      </c>
    </row>
    <row r="532" spans="1:24" x14ac:dyDescent="0.2">
      <c r="A532" s="122"/>
      <c r="B532" s="122"/>
      <c r="C532" s="122"/>
      <c r="D532" s="122"/>
      <c r="E532" s="122"/>
      <c r="F532" s="122"/>
      <c r="G532" s="122"/>
      <c r="H532" s="122"/>
      <c r="I532" s="122"/>
      <c r="J532" s="122"/>
      <c r="K532" s="122"/>
      <c r="N532" s="176"/>
      <c r="P532" s="176"/>
      <c r="W532" s="176" t="str">
        <f t="shared" si="43"/>
        <v/>
      </c>
      <c r="X532" s="176" t="str">
        <f t="shared" si="44"/>
        <v/>
      </c>
    </row>
    <row r="533" spans="1:24" x14ac:dyDescent="0.2">
      <c r="A533" s="122"/>
      <c r="B533" s="122"/>
      <c r="C533" s="122"/>
      <c r="D533" s="122"/>
      <c r="E533" s="122"/>
      <c r="F533" s="122"/>
      <c r="G533" s="122"/>
      <c r="H533" s="122"/>
      <c r="I533" s="122"/>
      <c r="J533" s="122"/>
      <c r="K533" s="122"/>
      <c r="N533" s="176"/>
      <c r="P533" s="176"/>
      <c r="W533" s="176" t="str">
        <f t="shared" si="43"/>
        <v/>
      </c>
      <c r="X533" s="176" t="str">
        <f t="shared" si="44"/>
        <v/>
      </c>
    </row>
    <row r="534" spans="1:24" x14ac:dyDescent="0.2">
      <c r="A534" s="122"/>
      <c r="B534" s="122"/>
      <c r="C534" s="122"/>
      <c r="D534" s="122"/>
      <c r="E534" s="122"/>
      <c r="F534" s="122"/>
      <c r="G534" s="122"/>
      <c r="H534" s="122"/>
      <c r="I534" s="122"/>
      <c r="J534" s="122"/>
      <c r="K534" s="122"/>
      <c r="N534" s="176"/>
      <c r="P534" s="176"/>
      <c r="W534" s="176" t="str">
        <f t="shared" si="43"/>
        <v/>
      </c>
      <c r="X534" s="176" t="str">
        <f t="shared" si="44"/>
        <v/>
      </c>
    </row>
    <row r="535" spans="1:24" x14ac:dyDescent="0.2">
      <c r="A535" s="122"/>
      <c r="B535" s="122"/>
      <c r="C535" s="122"/>
      <c r="D535" s="122"/>
      <c r="E535" s="122"/>
      <c r="F535" s="122"/>
      <c r="G535" s="122"/>
      <c r="H535" s="122"/>
      <c r="I535" s="122"/>
      <c r="J535" s="122"/>
      <c r="K535" s="122"/>
      <c r="N535" s="176"/>
      <c r="P535" s="176"/>
      <c r="W535" s="176" t="str">
        <f t="shared" si="43"/>
        <v/>
      </c>
      <c r="X535" s="176" t="str">
        <f t="shared" si="44"/>
        <v/>
      </c>
    </row>
    <row r="536" spans="1:24" x14ac:dyDescent="0.2">
      <c r="A536" s="122"/>
      <c r="B536" s="122"/>
      <c r="C536" s="122"/>
      <c r="D536" s="122"/>
      <c r="E536" s="122"/>
      <c r="F536" s="122"/>
      <c r="G536" s="122"/>
      <c r="H536" s="122"/>
      <c r="I536" s="122"/>
      <c r="J536" s="122"/>
      <c r="K536" s="122"/>
      <c r="N536" s="176"/>
      <c r="P536" s="176"/>
      <c r="W536" s="176" t="str">
        <f t="shared" si="43"/>
        <v/>
      </c>
      <c r="X536" s="176" t="str">
        <f t="shared" si="44"/>
        <v/>
      </c>
    </row>
    <row r="537" spans="1:24" x14ac:dyDescent="0.2">
      <c r="A537" s="122"/>
      <c r="B537" s="122"/>
      <c r="C537" s="122"/>
      <c r="D537" s="122"/>
      <c r="E537" s="122"/>
      <c r="F537" s="122"/>
      <c r="G537" s="122"/>
      <c r="H537" s="122"/>
      <c r="I537" s="122"/>
      <c r="J537" s="122"/>
      <c r="K537" s="122"/>
      <c r="N537" s="176"/>
      <c r="P537" s="176"/>
      <c r="W537" s="176" t="str">
        <f t="shared" si="43"/>
        <v/>
      </c>
      <c r="X537" s="176" t="str">
        <f t="shared" si="44"/>
        <v/>
      </c>
    </row>
    <row r="538" spans="1:24" x14ac:dyDescent="0.2">
      <c r="A538" s="122"/>
      <c r="B538" s="122"/>
      <c r="C538" s="122"/>
      <c r="D538" s="122"/>
      <c r="E538" s="122"/>
      <c r="F538" s="122"/>
      <c r="G538" s="122"/>
      <c r="H538" s="122"/>
      <c r="I538" s="122"/>
      <c r="J538" s="122"/>
      <c r="K538" s="122"/>
      <c r="N538" s="176"/>
      <c r="P538" s="176"/>
      <c r="W538" s="176" t="str">
        <f t="shared" si="43"/>
        <v/>
      </c>
      <c r="X538" s="176" t="str">
        <f t="shared" si="44"/>
        <v/>
      </c>
    </row>
    <row r="539" spans="1:24" x14ac:dyDescent="0.2">
      <c r="A539" s="122"/>
      <c r="B539" s="122"/>
      <c r="C539" s="122"/>
      <c r="D539" s="122"/>
      <c r="E539" s="122"/>
      <c r="F539" s="122"/>
      <c r="G539" s="122"/>
      <c r="H539" s="122"/>
      <c r="I539" s="122"/>
      <c r="J539" s="122"/>
      <c r="K539" s="122"/>
      <c r="N539" s="176"/>
      <c r="P539" s="176"/>
      <c r="W539" s="176" t="str">
        <f t="shared" si="43"/>
        <v/>
      </c>
      <c r="X539" s="176" t="str">
        <f t="shared" si="44"/>
        <v/>
      </c>
    </row>
    <row r="540" spans="1:24" x14ac:dyDescent="0.2">
      <c r="A540" s="122"/>
      <c r="B540" s="122"/>
      <c r="C540" s="122"/>
      <c r="D540" s="122"/>
      <c r="E540" s="122"/>
      <c r="F540" s="122"/>
      <c r="G540" s="122"/>
      <c r="H540" s="122"/>
      <c r="I540" s="122"/>
      <c r="J540" s="122"/>
      <c r="K540" s="122"/>
      <c r="N540" s="176"/>
      <c r="P540" s="176"/>
      <c r="W540" s="176" t="str">
        <f t="shared" si="43"/>
        <v/>
      </c>
      <c r="X540" s="176" t="str">
        <f t="shared" si="44"/>
        <v/>
      </c>
    </row>
    <row r="541" spans="1:24" x14ac:dyDescent="0.2">
      <c r="A541" s="122"/>
      <c r="B541" s="122"/>
      <c r="C541" s="122"/>
      <c r="D541" s="122"/>
      <c r="E541" s="122"/>
      <c r="F541" s="122"/>
      <c r="G541" s="122"/>
      <c r="H541" s="122"/>
      <c r="I541" s="122"/>
      <c r="J541" s="122"/>
      <c r="K541" s="122"/>
      <c r="N541" s="176"/>
      <c r="P541" s="176"/>
      <c r="W541" s="176" t="str">
        <f t="shared" si="43"/>
        <v/>
      </c>
      <c r="X541" s="176" t="str">
        <f t="shared" si="44"/>
        <v/>
      </c>
    </row>
    <row r="542" spans="1:24" x14ac:dyDescent="0.2">
      <c r="A542" s="122"/>
      <c r="B542" s="122"/>
      <c r="C542" s="122"/>
      <c r="D542" s="122"/>
      <c r="E542" s="122"/>
      <c r="F542" s="122"/>
      <c r="G542" s="122"/>
      <c r="H542" s="122"/>
      <c r="I542" s="122"/>
      <c r="J542" s="122"/>
      <c r="K542" s="122"/>
      <c r="N542" s="176"/>
      <c r="P542" s="176"/>
      <c r="W542" s="176" t="str">
        <f t="shared" si="43"/>
        <v/>
      </c>
      <c r="X542" s="176" t="str">
        <f t="shared" si="44"/>
        <v/>
      </c>
    </row>
    <row r="543" spans="1:24" x14ac:dyDescent="0.2">
      <c r="A543" s="122"/>
      <c r="B543" s="122"/>
      <c r="C543" s="122"/>
      <c r="D543" s="122"/>
      <c r="E543" s="122"/>
      <c r="F543" s="122"/>
      <c r="G543" s="122"/>
      <c r="H543" s="122"/>
      <c r="I543" s="122"/>
      <c r="J543" s="122"/>
      <c r="K543" s="122"/>
      <c r="N543" s="176"/>
      <c r="P543" s="176"/>
      <c r="W543" s="176" t="str">
        <f t="shared" si="43"/>
        <v/>
      </c>
      <c r="X543" s="176" t="str">
        <f t="shared" si="44"/>
        <v/>
      </c>
    </row>
    <row r="544" spans="1:24" x14ac:dyDescent="0.2">
      <c r="A544" s="122"/>
      <c r="B544" s="122"/>
      <c r="C544" s="122"/>
      <c r="D544" s="122"/>
      <c r="E544" s="122"/>
      <c r="F544" s="122"/>
      <c r="G544" s="122"/>
      <c r="H544" s="122"/>
      <c r="I544" s="122"/>
      <c r="J544" s="122"/>
      <c r="K544" s="122"/>
      <c r="N544" s="176"/>
      <c r="P544" s="176"/>
      <c r="W544" s="176" t="str">
        <f t="shared" si="43"/>
        <v/>
      </c>
      <c r="X544" s="176" t="str">
        <f t="shared" si="44"/>
        <v/>
      </c>
    </row>
    <row r="545" spans="1:24" x14ac:dyDescent="0.2">
      <c r="A545" s="122"/>
      <c r="B545" s="122"/>
      <c r="C545" s="122"/>
      <c r="D545" s="122"/>
      <c r="E545" s="122"/>
      <c r="F545" s="122"/>
      <c r="G545" s="122"/>
      <c r="H545" s="122"/>
      <c r="I545" s="122"/>
      <c r="J545" s="122"/>
      <c r="K545" s="122"/>
      <c r="N545" s="176"/>
      <c r="P545" s="176"/>
      <c r="W545" s="176" t="str">
        <f t="shared" si="43"/>
        <v/>
      </c>
      <c r="X545" s="176" t="str">
        <f t="shared" si="44"/>
        <v/>
      </c>
    </row>
    <row r="546" spans="1:24" x14ac:dyDescent="0.2">
      <c r="A546" s="122"/>
      <c r="B546" s="122"/>
      <c r="C546" s="122"/>
      <c r="D546" s="122"/>
      <c r="E546" s="122"/>
      <c r="F546" s="122"/>
      <c r="G546" s="122"/>
      <c r="H546" s="122"/>
      <c r="I546" s="122"/>
      <c r="J546" s="122"/>
      <c r="K546" s="122"/>
      <c r="N546" s="176"/>
      <c r="P546" s="176"/>
      <c r="W546" s="176" t="str">
        <f t="shared" si="43"/>
        <v/>
      </c>
      <c r="X546" s="176" t="str">
        <f t="shared" si="44"/>
        <v/>
      </c>
    </row>
    <row r="547" spans="1:24" x14ac:dyDescent="0.2">
      <c r="A547" s="122"/>
      <c r="B547" s="122"/>
      <c r="C547" s="122"/>
      <c r="D547" s="122"/>
      <c r="E547" s="122"/>
      <c r="F547" s="122"/>
      <c r="G547" s="122"/>
      <c r="H547" s="122"/>
      <c r="I547" s="122"/>
      <c r="J547" s="122"/>
      <c r="K547" s="122"/>
      <c r="N547" s="176"/>
      <c r="P547" s="176"/>
      <c r="W547" s="176" t="str">
        <f t="shared" si="43"/>
        <v/>
      </c>
      <c r="X547" s="176" t="str">
        <f t="shared" si="44"/>
        <v/>
      </c>
    </row>
    <row r="548" spans="1:24" x14ac:dyDescent="0.2">
      <c r="A548" s="122"/>
      <c r="B548" s="122"/>
      <c r="C548" s="122"/>
      <c r="D548" s="122"/>
      <c r="E548" s="122"/>
      <c r="F548" s="122"/>
      <c r="G548" s="122"/>
      <c r="H548" s="122"/>
      <c r="I548" s="122"/>
      <c r="J548" s="122"/>
      <c r="K548" s="122"/>
      <c r="N548" s="176"/>
      <c r="P548" s="176"/>
      <c r="W548" s="176" t="str">
        <f t="shared" si="43"/>
        <v/>
      </c>
      <c r="X548" s="176" t="str">
        <f t="shared" si="44"/>
        <v/>
      </c>
    </row>
    <row r="549" spans="1:24" x14ac:dyDescent="0.2">
      <c r="A549" s="122"/>
      <c r="B549" s="122"/>
      <c r="C549" s="122"/>
      <c r="D549" s="122"/>
      <c r="E549" s="122"/>
      <c r="F549" s="122"/>
      <c r="G549" s="122"/>
      <c r="H549" s="122"/>
      <c r="I549" s="122"/>
      <c r="J549" s="122"/>
      <c r="K549" s="122"/>
      <c r="N549" s="176"/>
      <c r="P549" s="176"/>
      <c r="W549" s="176" t="str">
        <f t="shared" si="43"/>
        <v/>
      </c>
      <c r="X549" s="176" t="str">
        <f t="shared" si="44"/>
        <v/>
      </c>
    </row>
    <row r="550" spans="1:24" x14ac:dyDescent="0.2">
      <c r="A550" s="122"/>
      <c r="B550" s="122"/>
      <c r="C550" s="122"/>
      <c r="D550" s="122"/>
      <c r="E550" s="122"/>
      <c r="F550" s="122"/>
      <c r="G550" s="122"/>
      <c r="H550" s="122"/>
      <c r="I550" s="122"/>
      <c r="J550" s="122"/>
      <c r="K550" s="122"/>
      <c r="N550" s="176"/>
      <c r="P550" s="176"/>
      <c r="W550" s="176" t="str">
        <f t="shared" si="43"/>
        <v/>
      </c>
      <c r="X550" s="176" t="str">
        <f t="shared" si="44"/>
        <v/>
      </c>
    </row>
    <row r="551" spans="1:24" x14ac:dyDescent="0.2">
      <c r="A551" s="122"/>
      <c r="B551" s="122"/>
      <c r="C551" s="122"/>
      <c r="D551" s="122"/>
      <c r="E551" s="122"/>
      <c r="F551" s="122"/>
      <c r="G551" s="122"/>
      <c r="H551" s="122"/>
      <c r="I551" s="122"/>
      <c r="J551" s="122"/>
      <c r="K551" s="122"/>
      <c r="N551" s="176"/>
      <c r="P551" s="176"/>
      <c r="W551" s="176" t="str">
        <f t="shared" si="43"/>
        <v/>
      </c>
      <c r="X551" s="176" t="str">
        <f t="shared" si="44"/>
        <v/>
      </c>
    </row>
    <row r="552" spans="1:24" x14ac:dyDescent="0.2">
      <c r="A552" s="122"/>
      <c r="B552" s="122"/>
      <c r="C552" s="122"/>
      <c r="D552" s="122"/>
      <c r="E552" s="122"/>
      <c r="F552" s="122"/>
      <c r="G552" s="122"/>
      <c r="H552" s="122"/>
      <c r="I552" s="122"/>
      <c r="J552" s="122"/>
      <c r="K552" s="122"/>
      <c r="N552" s="176"/>
      <c r="P552" s="176"/>
      <c r="W552" s="176" t="str">
        <f t="shared" si="43"/>
        <v/>
      </c>
      <c r="X552" s="176" t="str">
        <f t="shared" si="44"/>
        <v/>
      </c>
    </row>
    <row r="553" spans="1:24" x14ac:dyDescent="0.2">
      <c r="A553" s="122"/>
      <c r="B553" s="122"/>
      <c r="C553" s="122"/>
      <c r="D553" s="122"/>
      <c r="E553" s="122"/>
      <c r="F553" s="122"/>
      <c r="G553" s="122"/>
      <c r="H553" s="122"/>
      <c r="I553" s="122"/>
      <c r="J553" s="122"/>
      <c r="K553" s="122"/>
      <c r="N553" s="176"/>
      <c r="P553" s="176"/>
      <c r="W553" s="176" t="str">
        <f t="shared" si="43"/>
        <v/>
      </c>
      <c r="X553" s="176" t="str">
        <f t="shared" si="44"/>
        <v/>
      </c>
    </row>
    <row r="554" spans="1:24" x14ac:dyDescent="0.2">
      <c r="A554" s="122"/>
      <c r="B554" s="122"/>
      <c r="C554" s="122"/>
      <c r="D554" s="122"/>
      <c r="E554" s="122"/>
      <c r="F554" s="122"/>
      <c r="G554" s="122"/>
      <c r="H554" s="122"/>
      <c r="I554" s="122"/>
      <c r="J554" s="122"/>
      <c r="K554" s="122"/>
      <c r="N554" s="176"/>
      <c r="P554" s="176"/>
      <c r="W554" s="176" t="str">
        <f t="shared" si="43"/>
        <v/>
      </c>
      <c r="X554" s="176" t="str">
        <f t="shared" si="44"/>
        <v/>
      </c>
    </row>
    <row r="555" spans="1:24" x14ac:dyDescent="0.2">
      <c r="A555" s="122"/>
      <c r="B555" s="122"/>
      <c r="C555" s="122"/>
      <c r="D555" s="122"/>
      <c r="E555" s="122"/>
      <c r="F555" s="122"/>
      <c r="G555" s="122"/>
      <c r="H555" s="122"/>
      <c r="I555" s="122"/>
      <c r="J555" s="122"/>
      <c r="K555" s="122"/>
      <c r="N555" s="176"/>
      <c r="P555" s="176"/>
      <c r="W555" s="176" t="str">
        <f t="shared" si="43"/>
        <v/>
      </c>
      <c r="X555" s="176" t="str">
        <f t="shared" si="44"/>
        <v/>
      </c>
    </row>
    <row r="556" spans="1:24" x14ac:dyDescent="0.2">
      <c r="A556" s="122"/>
      <c r="B556" s="122"/>
      <c r="C556" s="122"/>
      <c r="D556" s="122"/>
      <c r="E556" s="122"/>
      <c r="F556" s="122"/>
      <c r="G556" s="122"/>
      <c r="H556" s="122"/>
      <c r="I556" s="122"/>
      <c r="J556" s="122"/>
      <c r="K556" s="122"/>
      <c r="N556" s="176"/>
      <c r="P556" s="176"/>
      <c r="W556" s="176" t="str">
        <f t="shared" si="43"/>
        <v/>
      </c>
      <c r="X556" s="176" t="str">
        <f t="shared" si="44"/>
        <v/>
      </c>
    </row>
    <row r="557" spans="1:24" x14ac:dyDescent="0.2">
      <c r="A557" s="122"/>
      <c r="B557" s="122"/>
      <c r="C557" s="122"/>
      <c r="D557" s="122"/>
      <c r="E557" s="122"/>
      <c r="F557" s="122"/>
      <c r="G557" s="122"/>
      <c r="H557" s="122"/>
      <c r="I557" s="122"/>
      <c r="J557" s="122"/>
      <c r="K557" s="122"/>
      <c r="N557" s="176"/>
      <c r="P557" s="176"/>
      <c r="W557" s="176" t="str">
        <f t="shared" si="43"/>
        <v/>
      </c>
      <c r="X557" s="176" t="str">
        <f t="shared" si="44"/>
        <v/>
      </c>
    </row>
    <row r="558" spans="1:24" x14ac:dyDescent="0.2">
      <c r="A558" s="122"/>
      <c r="B558" s="122"/>
      <c r="C558" s="122"/>
      <c r="D558" s="122"/>
      <c r="E558" s="122"/>
      <c r="F558" s="122"/>
      <c r="G558" s="122"/>
      <c r="H558" s="122"/>
      <c r="I558" s="122"/>
      <c r="J558" s="122"/>
      <c r="K558" s="122"/>
      <c r="N558" s="176"/>
      <c r="P558" s="176"/>
      <c r="W558" s="176" t="str">
        <f t="shared" si="43"/>
        <v/>
      </c>
      <c r="X558" s="176" t="str">
        <f t="shared" si="44"/>
        <v/>
      </c>
    </row>
    <row r="559" spans="1:24" x14ac:dyDescent="0.2">
      <c r="A559" s="122"/>
      <c r="B559" s="122"/>
      <c r="C559" s="122"/>
      <c r="D559" s="122"/>
      <c r="E559" s="122"/>
      <c r="F559" s="122"/>
      <c r="G559" s="122"/>
      <c r="H559" s="122"/>
      <c r="I559" s="122"/>
      <c r="J559" s="122"/>
      <c r="K559" s="122"/>
      <c r="N559" s="176"/>
      <c r="P559" s="176"/>
      <c r="W559" s="176" t="str">
        <f t="shared" si="43"/>
        <v/>
      </c>
      <c r="X559" s="176" t="str">
        <f t="shared" si="44"/>
        <v/>
      </c>
    </row>
    <row r="560" spans="1:24" x14ac:dyDescent="0.2">
      <c r="A560" s="122"/>
      <c r="B560" s="122"/>
      <c r="C560" s="122"/>
      <c r="D560" s="122"/>
      <c r="E560" s="122"/>
      <c r="F560" s="122"/>
      <c r="G560" s="122"/>
      <c r="H560" s="122"/>
      <c r="I560" s="122"/>
      <c r="J560" s="122"/>
      <c r="K560" s="122"/>
      <c r="N560" s="176"/>
      <c r="P560" s="176"/>
      <c r="W560" s="176" t="str">
        <f t="shared" si="43"/>
        <v/>
      </c>
      <c r="X560" s="176" t="str">
        <f t="shared" si="44"/>
        <v/>
      </c>
    </row>
    <row r="561" spans="1:24" x14ac:dyDescent="0.2">
      <c r="A561" s="122"/>
      <c r="B561" s="122"/>
      <c r="C561" s="122"/>
      <c r="D561" s="122"/>
      <c r="E561" s="122"/>
      <c r="F561" s="122"/>
      <c r="G561" s="122"/>
      <c r="H561" s="122"/>
      <c r="I561" s="122"/>
      <c r="J561" s="122"/>
      <c r="K561" s="122"/>
      <c r="N561" s="176"/>
      <c r="P561" s="176"/>
      <c r="W561" s="176" t="str">
        <f t="shared" si="43"/>
        <v/>
      </c>
      <c r="X561" s="176" t="str">
        <f t="shared" si="44"/>
        <v/>
      </c>
    </row>
    <row r="562" spans="1:24" x14ac:dyDescent="0.2">
      <c r="A562" s="122"/>
      <c r="B562" s="122"/>
      <c r="C562" s="122"/>
      <c r="D562" s="122"/>
      <c r="E562" s="122"/>
      <c r="F562" s="122"/>
      <c r="G562" s="122"/>
      <c r="H562" s="122"/>
      <c r="I562" s="122"/>
      <c r="J562" s="122"/>
      <c r="K562" s="122"/>
      <c r="N562" s="176"/>
      <c r="P562" s="176"/>
      <c r="W562" s="176" t="str">
        <f t="shared" si="43"/>
        <v/>
      </c>
      <c r="X562" s="176" t="str">
        <f t="shared" si="44"/>
        <v/>
      </c>
    </row>
    <row r="563" spans="1:24" x14ac:dyDescent="0.2">
      <c r="A563" s="122"/>
      <c r="B563" s="122"/>
      <c r="C563" s="122"/>
      <c r="D563" s="122"/>
      <c r="E563" s="122"/>
      <c r="F563" s="122"/>
      <c r="G563" s="122"/>
      <c r="H563" s="122"/>
      <c r="I563" s="122"/>
      <c r="J563" s="122"/>
      <c r="K563" s="122"/>
      <c r="N563" s="176"/>
      <c r="P563" s="176"/>
      <c r="W563" s="176" t="str">
        <f t="shared" si="43"/>
        <v/>
      </c>
      <c r="X563" s="176" t="str">
        <f t="shared" si="44"/>
        <v/>
      </c>
    </row>
    <row r="564" spans="1:24" x14ac:dyDescent="0.2">
      <c r="A564" s="122"/>
      <c r="B564" s="122"/>
      <c r="C564" s="122"/>
      <c r="D564" s="122"/>
      <c r="E564" s="122"/>
      <c r="F564" s="122"/>
      <c r="G564" s="122"/>
      <c r="H564" s="122"/>
      <c r="I564" s="122"/>
      <c r="J564" s="122"/>
      <c r="K564" s="122"/>
      <c r="N564" s="176"/>
      <c r="P564" s="176"/>
      <c r="W564" s="176" t="str">
        <f t="shared" si="43"/>
        <v/>
      </c>
      <c r="X564" s="176" t="str">
        <f t="shared" si="44"/>
        <v/>
      </c>
    </row>
    <row r="565" spans="1:24" x14ac:dyDescent="0.2">
      <c r="A565" s="122"/>
      <c r="B565" s="122"/>
      <c r="C565" s="122"/>
      <c r="D565" s="122"/>
      <c r="E565" s="122"/>
      <c r="F565" s="122"/>
      <c r="G565" s="122"/>
      <c r="H565" s="122"/>
      <c r="I565" s="122"/>
      <c r="J565" s="122"/>
      <c r="K565" s="122"/>
      <c r="N565" s="176"/>
      <c r="P565" s="176"/>
      <c r="W565" s="176" t="str">
        <f t="shared" si="43"/>
        <v/>
      </c>
      <c r="X565" s="176" t="str">
        <f t="shared" si="44"/>
        <v/>
      </c>
    </row>
    <row r="566" spans="1:24" x14ac:dyDescent="0.2">
      <c r="A566" s="122"/>
      <c r="B566" s="122"/>
      <c r="C566" s="122"/>
      <c r="D566" s="122"/>
      <c r="E566" s="122"/>
      <c r="F566" s="122"/>
      <c r="G566" s="122"/>
      <c r="H566" s="122"/>
      <c r="I566" s="122"/>
      <c r="J566" s="122"/>
      <c r="K566" s="122"/>
      <c r="N566" s="176"/>
      <c r="P566" s="176"/>
      <c r="W566" s="176" t="str">
        <f t="shared" si="43"/>
        <v/>
      </c>
      <c r="X566" s="176" t="str">
        <f t="shared" si="44"/>
        <v/>
      </c>
    </row>
    <row r="567" spans="1:24" x14ac:dyDescent="0.2">
      <c r="A567" s="122"/>
      <c r="B567" s="122"/>
      <c r="C567" s="122"/>
      <c r="D567" s="122"/>
      <c r="E567" s="122"/>
      <c r="F567" s="122"/>
      <c r="G567" s="122"/>
      <c r="H567" s="122"/>
      <c r="I567" s="122"/>
      <c r="J567" s="122"/>
      <c r="K567" s="122"/>
      <c r="N567" s="176"/>
      <c r="P567" s="176"/>
      <c r="W567" s="176" t="str">
        <f t="shared" si="43"/>
        <v/>
      </c>
      <c r="X567" s="176" t="str">
        <f t="shared" si="44"/>
        <v/>
      </c>
    </row>
    <row r="568" spans="1:24" x14ac:dyDescent="0.2">
      <c r="A568" s="122"/>
      <c r="B568" s="122"/>
      <c r="C568" s="140"/>
      <c r="D568" s="122"/>
      <c r="E568" s="122"/>
      <c r="F568" s="122"/>
      <c r="G568" s="122"/>
      <c r="H568" s="122"/>
      <c r="I568" s="122"/>
      <c r="J568" s="122"/>
      <c r="K568" s="122"/>
      <c r="N568" s="176"/>
      <c r="P568" s="176"/>
    </row>
    <row r="569" spans="1:24" x14ac:dyDescent="0.2">
      <c r="A569" s="122"/>
      <c r="B569" s="122"/>
      <c r="C569" s="122"/>
      <c r="D569" s="122"/>
      <c r="E569" s="122"/>
      <c r="F569" s="122"/>
      <c r="G569" s="122"/>
      <c r="H569" s="122"/>
      <c r="I569" s="122"/>
      <c r="J569" s="122"/>
      <c r="K569" s="122"/>
      <c r="N569" s="176"/>
      <c r="P569" s="176"/>
    </row>
    <row r="570" spans="1:24" x14ac:dyDescent="0.2">
      <c r="A570" s="122"/>
      <c r="B570" s="122"/>
      <c r="C570" s="122"/>
      <c r="D570" s="122"/>
      <c r="E570" s="122"/>
      <c r="F570" s="122"/>
      <c r="G570" s="122"/>
      <c r="H570" s="122"/>
      <c r="I570" s="122"/>
      <c r="J570" s="122"/>
      <c r="K570" s="122"/>
      <c r="N570" s="176"/>
      <c r="P570" s="176"/>
    </row>
    <row r="571" spans="1:24" x14ac:dyDescent="0.2">
      <c r="A571" s="122"/>
      <c r="B571" s="122"/>
      <c r="C571" s="122"/>
      <c r="D571" s="122"/>
      <c r="E571" s="122"/>
      <c r="F571" s="122"/>
      <c r="G571" s="122"/>
      <c r="H571" s="122"/>
      <c r="I571" s="122"/>
      <c r="J571" s="122"/>
      <c r="K571" s="122"/>
      <c r="N571" s="176"/>
      <c r="P571" s="176"/>
    </row>
    <row r="572" spans="1:24" x14ac:dyDescent="0.2">
      <c r="A572" s="122"/>
      <c r="B572" s="122"/>
      <c r="C572" s="122"/>
      <c r="D572" s="122"/>
      <c r="E572" s="122"/>
      <c r="F572" s="122"/>
      <c r="G572" s="122"/>
      <c r="H572" s="122"/>
      <c r="I572" s="122"/>
      <c r="J572" s="122"/>
      <c r="K572" s="122"/>
      <c r="N572" s="176"/>
      <c r="P572" s="176"/>
    </row>
    <row r="573" spans="1:24" x14ac:dyDescent="0.2">
      <c r="A573" s="122"/>
      <c r="B573" s="122"/>
      <c r="C573" s="122"/>
      <c r="D573" s="122"/>
      <c r="E573" s="122"/>
      <c r="F573" s="122"/>
      <c r="G573" s="122"/>
      <c r="H573" s="122"/>
      <c r="I573" s="122"/>
      <c r="J573" s="122"/>
      <c r="K573" s="122"/>
      <c r="N573" s="176"/>
      <c r="P573" s="176"/>
    </row>
    <row r="574" spans="1:24" x14ac:dyDescent="0.2">
      <c r="A574" s="122"/>
      <c r="B574" s="122"/>
      <c r="C574" s="122"/>
      <c r="D574" s="122"/>
      <c r="E574" s="122"/>
      <c r="F574" s="122"/>
      <c r="G574" s="122"/>
      <c r="H574" s="122"/>
      <c r="I574" s="122"/>
      <c r="J574" s="122"/>
      <c r="K574" s="122"/>
      <c r="N574" s="176"/>
      <c r="P574" s="176"/>
    </row>
    <row r="575" spans="1:24" x14ac:dyDescent="0.2">
      <c r="A575" s="122"/>
      <c r="B575" s="122"/>
      <c r="C575" s="122"/>
      <c r="D575" s="122"/>
      <c r="E575" s="122"/>
      <c r="F575" s="122"/>
      <c r="G575" s="122"/>
      <c r="H575" s="122"/>
      <c r="I575" s="122"/>
      <c r="J575" s="122"/>
      <c r="K575" s="122"/>
      <c r="N575" s="176"/>
      <c r="P575" s="176"/>
    </row>
    <row r="576" spans="1:24" x14ac:dyDescent="0.2">
      <c r="A576" s="122"/>
      <c r="B576" s="122"/>
      <c r="C576" s="122"/>
      <c r="D576" s="122"/>
      <c r="E576" s="122"/>
      <c r="F576" s="122"/>
      <c r="G576" s="122"/>
      <c r="H576" s="122"/>
      <c r="I576" s="122"/>
      <c r="J576" s="122"/>
      <c r="K576" s="122"/>
      <c r="N576" s="176"/>
      <c r="P576" s="176"/>
    </row>
    <row r="577" spans="1:16" x14ac:dyDescent="0.2">
      <c r="A577" s="122"/>
      <c r="B577" s="122"/>
      <c r="C577" s="122"/>
      <c r="D577" s="122"/>
      <c r="E577" s="122"/>
      <c r="F577" s="122"/>
      <c r="G577" s="122"/>
      <c r="H577" s="122"/>
      <c r="I577" s="122"/>
      <c r="J577" s="122"/>
      <c r="K577" s="122"/>
      <c r="N577" s="176"/>
      <c r="P577" s="176"/>
    </row>
    <row r="578" spans="1:16" x14ac:dyDescent="0.2">
      <c r="A578" s="122"/>
      <c r="B578" s="122"/>
      <c r="C578" s="122"/>
      <c r="D578" s="122"/>
      <c r="E578" s="122"/>
      <c r="F578" s="122"/>
      <c r="G578" s="122"/>
      <c r="H578" s="122"/>
      <c r="I578" s="122"/>
      <c r="J578" s="122"/>
      <c r="K578" s="122"/>
      <c r="N578" s="176"/>
      <c r="P578" s="176"/>
    </row>
    <row r="579" spans="1:16" x14ac:dyDescent="0.2">
      <c r="A579" s="122"/>
      <c r="B579" s="122"/>
      <c r="C579" s="122"/>
      <c r="D579" s="122"/>
      <c r="E579" s="122"/>
      <c r="F579" s="122"/>
      <c r="G579" s="122"/>
      <c r="H579" s="122"/>
      <c r="I579" s="122"/>
      <c r="J579" s="122"/>
      <c r="K579" s="122"/>
      <c r="N579" s="176"/>
      <c r="P579" s="176"/>
    </row>
    <row r="580" spans="1:16" x14ac:dyDescent="0.2">
      <c r="A580" s="122"/>
      <c r="B580" s="122"/>
      <c r="C580" s="122"/>
      <c r="D580" s="122"/>
      <c r="E580" s="122"/>
      <c r="F580" s="122"/>
      <c r="G580" s="122"/>
      <c r="H580" s="122"/>
      <c r="I580" s="122"/>
      <c r="J580" s="122"/>
      <c r="K580" s="122"/>
      <c r="N580" s="176"/>
      <c r="P580" s="176"/>
    </row>
    <row r="581" spans="1:16" x14ac:dyDescent="0.2">
      <c r="A581" s="122"/>
      <c r="B581" s="122"/>
      <c r="C581" s="122"/>
      <c r="D581" s="122"/>
      <c r="E581" s="122"/>
      <c r="F581" s="122"/>
      <c r="G581" s="122"/>
      <c r="H581" s="122"/>
      <c r="I581" s="122"/>
      <c r="J581" s="122"/>
      <c r="K581" s="122"/>
      <c r="N581" s="176"/>
      <c r="P581" s="176"/>
    </row>
    <row r="582" spans="1:16" x14ac:dyDescent="0.2">
      <c r="A582" s="122"/>
      <c r="B582" s="122"/>
      <c r="C582" s="122"/>
      <c r="D582" s="122"/>
      <c r="E582" s="122"/>
      <c r="F582" s="122"/>
      <c r="G582" s="122"/>
      <c r="H582" s="122"/>
      <c r="I582" s="122"/>
      <c r="J582" s="122"/>
      <c r="K582" s="122"/>
      <c r="N582" s="176"/>
      <c r="P582" s="176"/>
    </row>
    <row r="583" spans="1:16" x14ac:dyDescent="0.2">
      <c r="A583" s="122"/>
      <c r="B583" s="122"/>
      <c r="C583" s="122"/>
      <c r="D583" s="122"/>
      <c r="E583" s="122"/>
      <c r="F583" s="122"/>
      <c r="G583" s="122"/>
      <c r="H583" s="122"/>
      <c r="I583" s="122"/>
      <c r="J583" s="122"/>
      <c r="K583" s="122"/>
      <c r="N583" s="176"/>
      <c r="P583" s="176"/>
    </row>
    <row r="584" spans="1:16" x14ac:dyDescent="0.2">
      <c r="A584" s="122"/>
      <c r="B584" s="122"/>
      <c r="C584" s="122"/>
      <c r="D584" s="122"/>
      <c r="E584" s="122"/>
      <c r="F584" s="122"/>
      <c r="G584" s="122"/>
      <c r="H584" s="122"/>
      <c r="I584" s="122"/>
      <c r="J584" s="122"/>
      <c r="K584" s="122"/>
      <c r="N584" s="176"/>
      <c r="P584" s="176"/>
    </row>
    <row r="585" spans="1:16" x14ac:dyDescent="0.2">
      <c r="A585" s="122"/>
      <c r="B585" s="122"/>
      <c r="C585" s="122"/>
      <c r="D585" s="122"/>
      <c r="E585" s="122"/>
      <c r="F585" s="122"/>
      <c r="G585" s="122"/>
      <c r="H585" s="122"/>
      <c r="I585" s="122"/>
      <c r="J585" s="122"/>
      <c r="K585" s="122"/>
      <c r="N585" s="176"/>
      <c r="P585" s="176"/>
    </row>
    <row r="586" spans="1:16" x14ac:dyDescent="0.2">
      <c r="A586" s="122"/>
      <c r="B586" s="122"/>
      <c r="C586" s="122"/>
      <c r="D586" s="122"/>
      <c r="E586" s="122"/>
      <c r="F586" s="122"/>
      <c r="G586" s="122"/>
      <c r="H586" s="122"/>
      <c r="I586" s="122"/>
      <c r="J586" s="122"/>
      <c r="K586" s="122"/>
      <c r="N586" s="176"/>
      <c r="P586" s="176"/>
    </row>
    <row r="587" spans="1:16" x14ac:dyDescent="0.2">
      <c r="A587" s="122"/>
      <c r="B587" s="122"/>
      <c r="C587" s="122"/>
      <c r="D587" s="122"/>
      <c r="E587" s="122"/>
      <c r="F587" s="122"/>
      <c r="G587" s="122"/>
      <c r="H587" s="122"/>
      <c r="I587" s="122"/>
      <c r="J587" s="122"/>
      <c r="K587" s="122"/>
      <c r="N587" s="176"/>
      <c r="P587" s="176"/>
    </row>
    <row r="588" spans="1:16" x14ac:dyDescent="0.2">
      <c r="A588" s="122"/>
      <c r="B588" s="122"/>
      <c r="C588" s="122"/>
      <c r="D588" s="122"/>
      <c r="E588" s="122"/>
      <c r="F588" s="122"/>
      <c r="G588" s="122"/>
      <c r="H588" s="122"/>
      <c r="I588" s="122"/>
      <c r="J588" s="122"/>
      <c r="K588" s="122"/>
      <c r="N588" s="176"/>
      <c r="P588" s="176"/>
    </row>
    <row r="589" spans="1:16" x14ac:dyDescent="0.2">
      <c r="A589" s="122"/>
      <c r="B589" s="122"/>
      <c r="C589" s="122"/>
      <c r="D589" s="122"/>
      <c r="E589" s="122"/>
      <c r="F589" s="122"/>
      <c r="G589" s="122"/>
      <c r="H589" s="122"/>
      <c r="I589" s="122"/>
      <c r="J589" s="122"/>
      <c r="K589" s="122"/>
      <c r="N589" s="176"/>
      <c r="P589" s="176"/>
    </row>
    <row r="590" spans="1:16" x14ac:dyDescent="0.2">
      <c r="A590" s="122"/>
      <c r="B590" s="122"/>
      <c r="C590" s="122"/>
      <c r="D590" s="122"/>
      <c r="E590" s="122"/>
      <c r="F590" s="122"/>
      <c r="G590" s="122"/>
      <c r="H590" s="122"/>
      <c r="I590" s="122"/>
      <c r="J590" s="122"/>
      <c r="K590" s="122"/>
      <c r="N590" s="176"/>
      <c r="P590" s="176"/>
    </row>
    <row r="591" spans="1:16" x14ac:dyDescent="0.2">
      <c r="A591" s="122"/>
      <c r="B591" s="122"/>
      <c r="C591" s="122"/>
      <c r="D591" s="122"/>
      <c r="E591" s="122"/>
      <c r="F591" s="122"/>
      <c r="G591" s="122"/>
      <c r="H591" s="122"/>
      <c r="I591" s="122"/>
      <c r="J591" s="122"/>
      <c r="K591" s="122"/>
      <c r="N591" s="176"/>
      <c r="P591" s="176"/>
    </row>
    <row r="592" spans="1:16" x14ac:dyDescent="0.2">
      <c r="A592" s="122"/>
      <c r="B592" s="122"/>
      <c r="C592" s="122"/>
      <c r="D592" s="122"/>
      <c r="E592" s="122"/>
      <c r="F592" s="122"/>
      <c r="G592" s="122"/>
      <c r="H592" s="122"/>
      <c r="I592" s="122"/>
      <c r="J592" s="122"/>
      <c r="K592" s="122"/>
      <c r="N592" s="176"/>
      <c r="P592" s="176"/>
    </row>
    <row r="593" spans="1:16" x14ac:dyDescent="0.2">
      <c r="A593" s="122"/>
      <c r="B593" s="122"/>
      <c r="C593" s="122"/>
      <c r="D593" s="122"/>
      <c r="E593" s="122"/>
      <c r="F593" s="122"/>
      <c r="G593" s="122"/>
      <c r="H593" s="122"/>
      <c r="I593" s="122"/>
      <c r="J593" s="122"/>
      <c r="K593" s="122"/>
      <c r="N593" s="176"/>
      <c r="P593" s="176"/>
    </row>
    <row r="594" spans="1:16" x14ac:dyDescent="0.2">
      <c r="A594" s="122"/>
      <c r="B594" s="122"/>
      <c r="C594" s="122"/>
      <c r="D594" s="122"/>
      <c r="E594" s="122"/>
      <c r="F594" s="122"/>
      <c r="G594" s="122"/>
      <c r="H594" s="122"/>
      <c r="I594" s="122"/>
      <c r="J594" s="122"/>
      <c r="K594" s="122"/>
      <c r="N594" s="176"/>
      <c r="P594" s="176"/>
    </row>
    <row r="595" spans="1:16" x14ac:dyDescent="0.2">
      <c r="A595" s="122"/>
      <c r="B595" s="122"/>
      <c r="C595" s="122"/>
      <c r="D595" s="122"/>
      <c r="E595" s="122"/>
      <c r="F595" s="122"/>
      <c r="G595" s="122"/>
      <c r="H595" s="122"/>
      <c r="I595" s="122"/>
      <c r="J595" s="122"/>
      <c r="K595" s="122"/>
      <c r="N595" s="176"/>
      <c r="P595" s="176"/>
    </row>
    <row r="596" spans="1:16" x14ac:dyDescent="0.2">
      <c r="A596" s="122"/>
      <c r="B596" s="122"/>
      <c r="C596" s="122"/>
      <c r="D596" s="122"/>
      <c r="E596" s="122"/>
      <c r="F596" s="122"/>
      <c r="G596" s="122"/>
      <c r="H596" s="122"/>
      <c r="I596" s="122"/>
      <c r="J596" s="122"/>
      <c r="K596" s="122"/>
      <c r="N596" s="176"/>
      <c r="P596" s="176"/>
    </row>
    <row r="597" spans="1:16" x14ac:dyDescent="0.2">
      <c r="A597" s="122"/>
      <c r="B597" s="122"/>
      <c r="C597" s="122"/>
      <c r="D597" s="122"/>
      <c r="E597" s="122"/>
      <c r="F597" s="122"/>
      <c r="G597" s="122"/>
      <c r="H597" s="122"/>
      <c r="I597" s="122"/>
      <c r="J597" s="122"/>
      <c r="K597" s="122"/>
      <c r="N597" s="176"/>
      <c r="P597" s="176"/>
    </row>
    <row r="598" spans="1:16" x14ac:dyDescent="0.2">
      <c r="A598" s="122"/>
      <c r="B598" s="122"/>
      <c r="C598" s="122"/>
      <c r="D598" s="122"/>
      <c r="E598" s="122"/>
      <c r="F598" s="122"/>
      <c r="G598" s="122"/>
      <c r="H598" s="122"/>
      <c r="I598" s="122"/>
      <c r="J598" s="122"/>
      <c r="K598" s="122"/>
      <c r="N598" s="176"/>
      <c r="P598" s="176"/>
    </row>
    <row r="599" spans="1:16" x14ac:dyDescent="0.2">
      <c r="A599" s="122"/>
      <c r="B599" s="122"/>
      <c r="C599" s="122"/>
      <c r="D599" s="122"/>
      <c r="E599" s="122"/>
      <c r="F599" s="122"/>
      <c r="G599" s="122"/>
      <c r="H599" s="122"/>
      <c r="I599" s="122"/>
      <c r="J599" s="122"/>
      <c r="K599" s="122"/>
      <c r="N599" s="176"/>
      <c r="P599" s="176"/>
    </row>
    <row r="600" spans="1:16" x14ac:dyDescent="0.2">
      <c r="A600" s="122"/>
      <c r="B600" s="122"/>
      <c r="C600" s="122"/>
      <c r="D600" s="122"/>
      <c r="E600" s="122"/>
      <c r="F600" s="122"/>
      <c r="G600" s="122"/>
      <c r="H600" s="122"/>
      <c r="I600" s="122"/>
      <c r="J600" s="122"/>
      <c r="K600" s="122"/>
      <c r="N600" s="176"/>
      <c r="P600" s="176"/>
    </row>
    <row r="601" spans="1:16" x14ac:dyDescent="0.2">
      <c r="A601" s="122"/>
      <c r="B601" s="122"/>
      <c r="C601" s="122"/>
      <c r="D601" s="122"/>
      <c r="E601" s="122"/>
      <c r="F601" s="122"/>
      <c r="G601" s="122"/>
      <c r="H601" s="122"/>
      <c r="I601" s="122"/>
      <c r="J601" s="122"/>
      <c r="K601" s="122"/>
      <c r="N601" s="176"/>
      <c r="P601" s="176"/>
    </row>
    <row r="602" spans="1:16" x14ac:dyDescent="0.2">
      <c r="A602" s="122"/>
      <c r="B602" s="122"/>
      <c r="C602" s="122"/>
      <c r="D602" s="122"/>
      <c r="E602" s="122"/>
      <c r="F602" s="122"/>
      <c r="G602" s="122"/>
      <c r="H602" s="122"/>
      <c r="I602" s="122"/>
      <c r="J602" s="122"/>
      <c r="K602" s="122"/>
      <c r="N602" s="176"/>
      <c r="P602" s="176"/>
    </row>
    <row r="603" spans="1:16" x14ac:dyDescent="0.2">
      <c r="A603" s="122"/>
      <c r="B603" s="122"/>
      <c r="C603" s="122"/>
      <c r="D603" s="122"/>
      <c r="E603" s="122"/>
      <c r="F603" s="122"/>
      <c r="G603" s="122"/>
      <c r="H603" s="122"/>
      <c r="I603" s="122"/>
      <c r="J603" s="122"/>
      <c r="K603" s="122"/>
      <c r="N603" s="176"/>
      <c r="P603" s="176"/>
    </row>
    <row r="604" spans="1:16" x14ac:dyDescent="0.2">
      <c r="A604" s="122"/>
      <c r="B604" s="122"/>
      <c r="C604" s="122"/>
      <c r="D604" s="122"/>
      <c r="E604" s="122"/>
      <c r="F604" s="122"/>
      <c r="G604" s="122"/>
      <c r="H604" s="122"/>
      <c r="I604" s="122"/>
      <c r="J604" s="122"/>
      <c r="K604" s="122"/>
      <c r="N604" s="176"/>
      <c r="P604" s="176"/>
    </row>
    <row r="605" spans="1:16" x14ac:dyDescent="0.2">
      <c r="A605" s="122"/>
      <c r="B605" s="122"/>
      <c r="C605" s="122"/>
      <c r="D605" s="122"/>
      <c r="E605" s="122"/>
      <c r="F605" s="122"/>
      <c r="G605" s="122"/>
      <c r="H605" s="122"/>
      <c r="I605" s="122"/>
      <c r="J605" s="122"/>
      <c r="K605" s="122"/>
      <c r="N605" s="176"/>
      <c r="P605" s="176"/>
    </row>
    <row r="606" spans="1:16" x14ac:dyDescent="0.2">
      <c r="A606" s="122"/>
      <c r="B606" s="122"/>
      <c r="C606" s="122"/>
      <c r="D606" s="122"/>
      <c r="E606" s="122"/>
      <c r="F606" s="122"/>
      <c r="G606" s="122"/>
      <c r="H606" s="122"/>
      <c r="I606" s="122"/>
      <c r="J606" s="122"/>
      <c r="K606" s="122"/>
      <c r="N606" s="176"/>
      <c r="P606" s="176"/>
    </row>
    <row r="607" spans="1:16" x14ac:dyDescent="0.2">
      <c r="A607" s="122"/>
      <c r="B607" s="122"/>
      <c r="C607" s="122"/>
      <c r="D607" s="122"/>
      <c r="E607" s="122"/>
      <c r="F607" s="122"/>
      <c r="G607" s="122"/>
      <c r="H607" s="122"/>
      <c r="I607" s="122"/>
      <c r="J607" s="122"/>
      <c r="K607" s="122"/>
      <c r="N607" s="176"/>
      <c r="P607" s="176"/>
    </row>
    <row r="608" spans="1:16" x14ac:dyDescent="0.2">
      <c r="A608" s="122"/>
      <c r="B608" s="122"/>
      <c r="C608" s="122"/>
      <c r="D608" s="122"/>
      <c r="E608" s="122"/>
      <c r="F608" s="122"/>
      <c r="G608" s="122"/>
      <c r="H608" s="122"/>
      <c r="I608" s="122"/>
      <c r="J608" s="122"/>
      <c r="K608" s="122"/>
      <c r="N608" s="176"/>
      <c r="P608" s="176"/>
    </row>
    <row r="609" spans="1:16" x14ac:dyDescent="0.2">
      <c r="A609" s="122"/>
      <c r="B609" s="122"/>
      <c r="C609" s="122"/>
      <c r="D609" s="122"/>
      <c r="E609" s="122"/>
      <c r="F609" s="122"/>
      <c r="G609" s="122"/>
      <c r="H609" s="122"/>
      <c r="I609" s="122"/>
      <c r="J609" s="122"/>
      <c r="K609" s="122"/>
      <c r="N609" s="176"/>
      <c r="P609" s="176"/>
    </row>
    <row r="610" spans="1:16" x14ac:dyDescent="0.2">
      <c r="A610" s="122"/>
      <c r="B610" s="122"/>
      <c r="C610" s="122"/>
      <c r="D610" s="122"/>
      <c r="E610" s="122"/>
      <c r="F610" s="122"/>
      <c r="G610" s="122"/>
      <c r="H610" s="122"/>
      <c r="I610" s="122"/>
      <c r="J610" s="122"/>
      <c r="K610" s="122"/>
      <c r="N610" s="176"/>
      <c r="P610" s="176"/>
    </row>
    <row r="611" spans="1:16" x14ac:dyDescent="0.2">
      <c r="A611" s="122"/>
      <c r="B611" s="122"/>
      <c r="C611" s="122"/>
      <c r="D611" s="122"/>
      <c r="E611" s="122"/>
      <c r="F611" s="122"/>
      <c r="G611" s="122"/>
      <c r="H611" s="122"/>
      <c r="I611" s="122"/>
      <c r="J611" s="122"/>
      <c r="K611" s="122"/>
      <c r="N611" s="176"/>
      <c r="P611" s="176"/>
    </row>
    <row r="612" spans="1:16" x14ac:dyDescent="0.2">
      <c r="A612" s="122"/>
      <c r="B612" s="122"/>
      <c r="C612" s="122"/>
      <c r="D612" s="122"/>
      <c r="E612" s="122"/>
      <c r="F612" s="122"/>
      <c r="G612" s="122"/>
      <c r="H612" s="122"/>
      <c r="I612" s="122"/>
      <c r="J612" s="122"/>
      <c r="K612" s="122"/>
      <c r="N612" s="176"/>
      <c r="P612" s="176"/>
    </row>
    <row r="613" spans="1:16" x14ac:dyDescent="0.2">
      <c r="A613" s="122"/>
      <c r="B613" s="122"/>
      <c r="C613" s="122"/>
      <c r="D613" s="122"/>
      <c r="E613" s="122"/>
      <c r="F613" s="122"/>
      <c r="G613" s="122"/>
      <c r="H613" s="122"/>
      <c r="I613" s="122"/>
      <c r="J613" s="122"/>
      <c r="K613" s="122"/>
      <c r="N613" s="176"/>
      <c r="P613" s="176"/>
    </row>
    <row r="614" spans="1:16" x14ac:dyDescent="0.2">
      <c r="A614" s="122"/>
      <c r="B614" s="122"/>
      <c r="C614" s="122"/>
      <c r="D614" s="122"/>
      <c r="E614" s="122"/>
      <c r="F614" s="122"/>
      <c r="G614" s="122"/>
      <c r="H614" s="122"/>
      <c r="I614" s="122"/>
      <c r="J614" s="122"/>
      <c r="K614" s="122"/>
      <c r="N614" s="176"/>
      <c r="P614" s="176"/>
    </row>
    <row r="615" spans="1:16" x14ac:dyDescent="0.2">
      <c r="A615" s="122"/>
      <c r="B615" s="122"/>
      <c r="C615" s="122"/>
      <c r="D615" s="122"/>
      <c r="E615" s="122"/>
      <c r="F615" s="122"/>
      <c r="G615" s="122"/>
      <c r="H615" s="122"/>
      <c r="I615" s="122"/>
      <c r="J615" s="122"/>
      <c r="K615" s="122"/>
      <c r="N615" s="176"/>
      <c r="P615" s="176"/>
    </row>
    <row r="616" spans="1:16" x14ac:dyDescent="0.2">
      <c r="A616" s="122"/>
      <c r="B616" s="122"/>
      <c r="C616" s="122"/>
      <c r="D616" s="122"/>
      <c r="E616" s="122"/>
      <c r="F616" s="122"/>
      <c r="G616" s="122"/>
      <c r="H616" s="122"/>
      <c r="I616" s="122"/>
      <c r="J616" s="122"/>
      <c r="K616" s="122"/>
      <c r="N616" s="176"/>
      <c r="P616" s="176"/>
    </row>
    <row r="617" spans="1:16" x14ac:dyDescent="0.2">
      <c r="A617" s="122"/>
      <c r="B617" s="122"/>
      <c r="C617" s="122"/>
      <c r="D617" s="122"/>
      <c r="E617" s="122"/>
      <c r="F617" s="122"/>
      <c r="G617" s="122"/>
      <c r="H617" s="122"/>
      <c r="I617" s="122"/>
      <c r="J617" s="122"/>
      <c r="K617" s="122"/>
      <c r="N617" s="176"/>
      <c r="P617" s="176"/>
    </row>
    <row r="618" spans="1:16" x14ac:dyDescent="0.2">
      <c r="A618" s="122"/>
      <c r="B618" s="122"/>
      <c r="C618" s="122"/>
      <c r="D618" s="122"/>
      <c r="E618" s="122"/>
      <c r="F618" s="122"/>
      <c r="G618" s="122"/>
      <c r="H618" s="122"/>
      <c r="I618" s="122"/>
      <c r="J618" s="122"/>
      <c r="K618" s="122"/>
      <c r="N618" s="176"/>
      <c r="P618" s="176"/>
    </row>
    <row r="619" spans="1:16" x14ac:dyDescent="0.2">
      <c r="A619" s="122"/>
      <c r="B619" s="122"/>
      <c r="C619" s="122"/>
      <c r="D619" s="122"/>
      <c r="E619" s="122"/>
      <c r="F619" s="122"/>
      <c r="G619" s="122"/>
      <c r="H619" s="122"/>
      <c r="I619" s="122"/>
      <c r="J619" s="122"/>
      <c r="K619" s="122"/>
      <c r="N619" s="176"/>
      <c r="P619" s="176"/>
    </row>
    <row r="620" spans="1:16" x14ac:dyDescent="0.2">
      <c r="A620" s="122"/>
      <c r="B620" s="122"/>
      <c r="C620" s="122"/>
      <c r="D620" s="122"/>
      <c r="E620" s="122"/>
      <c r="F620" s="122"/>
      <c r="G620" s="122"/>
      <c r="H620" s="122"/>
      <c r="I620" s="122"/>
      <c r="J620" s="122"/>
      <c r="K620" s="122"/>
      <c r="N620" s="176"/>
      <c r="P620" s="176"/>
    </row>
    <row r="621" spans="1:16" x14ac:dyDescent="0.2">
      <c r="A621" s="122"/>
      <c r="B621" s="122"/>
      <c r="C621" s="122"/>
      <c r="D621" s="122"/>
      <c r="E621" s="122"/>
      <c r="F621" s="122"/>
      <c r="G621" s="122"/>
      <c r="H621" s="122"/>
      <c r="I621" s="122"/>
      <c r="J621" s="122"/>
      <c r="K621" s="122"/>
      <c r="N621" s="176"/>
      <c r="P621" s="176"/>
    </row>
    <row r="622" spans="1:16" x14ac:dyDescent="0.2">
      <c r="A622" s="122"/>
      <c r="B622" s="122"/>
      <c r="C622" s="122"/>
      <c r="D622" s="122"/>
      <c r="E622" s="122"/>
      <c r="F622" s="122"/>
      <c r="G622" s="122"/>
      <c r="H622" s="122"/>
      <c r="I622" s="122"/>
      <c r="J622" s="122"/>
      <c r="K622" s="122"/>
      <c r="N622" s="176"/>
      <c r="P622" s="176"/>
    </row>
    <row r="623" spans="1:16" x14ac:dyDescent="0.2">
      <c r="A623" s="122"/>
      <c r="B623" s="122"/>
      <c r="C623" s="122"/>
      <c r="D623" s="122"/>
      <c r="E623" s="122"/>
      <c r="F623" s="122"/>
      <c r="G623" s="122"/>
      <c r="H623" s="122"/>
      <c r="I623" s="122"/>
      <c r="J623" s="122"/>
      <c r="K623" s="122"/>
      <c r="N623" s="176"/>
      <c r="P623" s="176"/>
    </row>
    <row r="624" spans="1:16" x14ac:dyDescent="0.2">
      <c r="A624" s="122"/>
      <c r="B624" s="122"/>
      <c r="C624" s="122"/>
      <c r="D624" s="122"/>
      <c r="E624" s="122"/>
      <c r="F624" s="122"/>
      <c r="G624" s="122"/>
      <c r="H624" s="122"/>
      <c r="I624" s="122"/>
      <c r="J624" s="122"/>
      <c r="K624" s="122"/>
      <c r="N624" s="176"/>
      <c r="P624" s="176"/>
    </row>
    <row r="625" spans="1:16" x14ac:dyDescent="0.2">
      <c r="A625" s="122"/>
      <c r="B625" s="122"/>
      <c r="C625" s="122"/>
      <c r="D625" s="122"/>
      <c r="E625" s="122"/>
      <c r="F625" s="122"/>
      <c r="G625" s="122"/>
      <c r="H625" s="122"/>
      <c r="I625" s="122"/>
      <c r="J625" s="122"/>
      <c r="K625" s="122"/>
      <c r="N625" s="176"/>
      <c r="P625" s="176"/>
    </row>
    <row r="626" spans="1:16" x14ac:dyDescent="0.2">
      <c r="A626" s="122"/>
      <c r="B626" s="122"/>
      <c r="C626" s="122"/>
      <c r="D626" s="122"/>
      <c r="E626" s="122"/>
      <c r="F626" s="122"/>
      <c r="G626" s="122"/>
      <c r="H626" s="122"/>
      <c r="I626" s="122"/>
      <c r="J626" s="122"/>
      <c r="K626" s="122"/>
      <c r="N626" s="176"/>
      <c r="P626" s="176"/>
    </row>
    <row r="627" spans="1:16" x14ac:dyDescent="0.2">
      <c r="A627" s="122"/>
      <c r="B627" s="122"/>
      <c r="C627" s="122"/>
      <c r="D627" s="122"/>
      <c r="E627" s="122"/>
      <c r="F627" s="122"/>
      <c r="G627" s="122"/>
      <c r="H627" s="122"/>
      <c r="I627" s="122"/>
      <c r="J627" s="122"/>
      <c r="K627" s="122"/>
      <c r="N627" s="176"/>
      <c r="P627" s="176"/>
    </row>
    <row r="628" spans="1:16" x14ac:dyDescent="0.2">
      <c r="A628" s="122"/>
      <c r="B628" s="122"/>
      <c r="C628" s="122"/>
      <c r="D628" s="122"/>
      <c r="E628" s="122"/>
      <c r="F628" s="122"/>
      <c r="G628" s="122"/>
      <c r="H628" s="122"/>
      <c r="I628" s="122"/>
      <c r="J628" s="122"/>
      <c r="K628" s="122"/>
      <c r="N628" s="176"/>
      <c r="P628" s="176"/>
    </row>
    <row r="629" spans="1:16" x14ac:dyDescent="0.2">
      <c r="A629" s="122"/>
      <c r="B629" s="122"/>
      <c r="C629" s="122"/>
      <c r="D629" s="122"/>
      <c r="E629" s="122"/>
      <c r="F629" s="122"/>
      <c r="G629" s="122"/>
      <c r="H629" s="122"/>
      <c r="I629" s="122"/>
      <c r="J629" s="122"/>
      <c r="K629" s="122"/>
      <c r="N629" s="176"/>
      <c r="P629" s="176"/>
    </row>
    <row r="630" spans="1:16" x14ac:dyDescent="0.2">
      <c r="A630" s="122"/>
      <c r="B630" s="122"/>
      <c r="C630" s="122"/>
      <c r="D630" s="122"/>
      <c r="E630" s="122"/>
      <c r="F630" s="122"/>
      <c r="G630" s="122"/>
      <c r="H630" s="122"/>
      <c r="I630" s="122"/>
      <c r="J630" s="122"/>
      <c r="K630" s="122"/>
      <c r="N630" s="176"/>
      <c r="P630" s="176"/>
    </row>
    <row r="631" spans="1:16" x14ac:dyDescent="0.2">
      <c r="A631" s="122"/>
      <c r="B631" s="122"/>
      <c r="C631" s="122"/>
      <c r="D631" s="122"/>
      <c r="E631" s="122"/>
      <c r="F631" s="122"/>
      <c r="G631" s="122"/>
      <c r="H631" s="122"/>
      <c r="I631" s="122"/>
      <c r="J631" s="122"/>
      <c r="K631" s="122"/>
      <c r="N631" s="176"/>
      <c r="P631" s="176"/>
    </row>
    <row r="632" spans="1:16" x14ac:dyDescent="0.2">
      <c r="A632" s="122"/>
      <c r="B632" s="122"/>
      <c r="C632" s="122"/>
      <c r="D632" s="122"/>
      <c r="E632" s="122"/>
      <c r="F632" s="122"/>
      <c r="G632" s="122"/>
      <c r="H632" s="122"/>
      <c r="I632" s="122"/>
      <c r="J632" s="122"/>
      <c r="K632" s="122"/>
      <c r="N632" s="176"/>
      <c r="P632" s="176"/>
    </row>
    <row r="633" spans="1:16" x14ac:dyDescent="0.2">
      <c r="A633" s="122"/>
      <c r="B633" s="122"/>
      <c r="C633" s="122"/>
      <c r="D633" s="122"/>
      <c r="E633" s="122"/>
      <c r="F633" s="122"/>
      <c r="G633" s="122"/>
      <c r="H633" s="122"/>
      <c r="I633" s="122"/>
      <c r="J633" s="122"/>
      <c r="K633" s="122"/>
      <c r="N633" s="176"/>
      <c r="P633" s="176"/>
    </row>
    <row r="634" spans="1:16" x14ac:dyDescent="0.2">
      <c r="A634" s="122"/>
      <c r="B634" s="122"/>
      <c r="C634" s="122"/>
      <c r="D634" s="122"/>
      <c r="E634" s="122"/>
      <c r="F634" s="122"/>
      <c r="G634" s="122"/>
      <c r="H634" s="122"/>
      <c r="I634" s="122"/>
      <c r="J634" s="122"/>
      <c r="K634" s="122"/>
      <c r="N634" s="176"/>
      <c r="P634" s="176"/>
    </row>
    <row r="635" spans="1:16" x14ac:dyDescent="0.2">
      <c r="A635" s="122"/>
      <c r="B635" s="122"/>
      <c r="C635" s="122"/>
      <c r="D635" s="122"/>
      <c r="E635" s="122"/>
      <c r="F635" s="122"/>
      <c r="G635" s="122"/>
      <c r="H635" s="122"/>
      <c r="I635" s="122"/>
      <c r="J635" s="122"/>
      <c r="K635" s="122"/>
      <c r="N635" s="176"/>
      <c r="P635" s="176"/>
    </row>
    <row r="636" spans="1:16" x14ac:dyDescent="0.2">
      <c r="A636" s="122"/>
      <c r="B636" s="122"/>
      <c r="C636" s="122"/>
      <c r="D636" s="122"/>
      <c r="E636" s="122"/>
      <c r="F636" s="122"/>
      <c r="G636" s="122"/>
      <c r="H636" s="122"/>
      <c r="I636" s="122"/>
      <c r="J636" s="122"/>
      <c r="K636" s="122"/>
      <c r="N636" s="176"/>
      <c r="P636" s="176"/>
    </row>
    <row r="637" spans="1:16" x14ac:dyDescent="0.2">
      <c r="A637" s="122"/>
      <c r="B637" s="122"/>
      <c r="C637" s="122"/>
      <c r="D637" s="122"/>
      <c r="E637" s="122"/>
      <c r="F637" s="122"/>
      <c r="G637" s="122"/>
      <c r="H637" s="122"/>
      <c r="I637" s="122"/>
      <c r="J637" s="122"/>
      <c r="K637" s="122"/>
      <c r="N637" s="176"/>
      <c r="P637" s="176"/>
    </row>
    <row r="638" spans="1:16" x14ac:dyDescent="0.2">
      <c r="A638" s="122"/>
      <c r="B638" s="122"/>
      <c r="C638" s="122"/>
      <c r="D638" s="122"/>
      <c r="E638" s="122"/>
      <c r="F638" s="122"/>
      <c r="G638" s="122"/>
      <c r="H638" s="122"/>
      <c r="I638" s="122"/>
      <c r="J638" s="122"/>
      <c r="K638" s="122"/>
      <c r="N638" s="176"/>
      <c r="P638" s="176"/>
    </row>
    <row r="639" spans="1:16" x14ac:dyDescent="0.2">
      <c r="A639" s="122"/>
      <c r="B639" s="122"/>
      <c r="C639" s="122"/>
      <c r="D639" s="122"/>
      <c r="E639" s="122"/>
      <c r="F639" s="122"/>
      <c r="G639" s="122"/>
      <c r="H639" s="122"/>
      <c r="I639" s="122"/>
      <c r="J639" s="122"/>
      <c r="K639" s="122"/>
      <c r="N639" s="176"/>
      <c r="P639" s="176"/>
    </row>
    <row r="640" spans="1:16" x14ac:dyDescent="0.2">
      <c r="A640" s="122"/>
      <c r="B640" s="122"/>
      <c r="C640" s="122"/>
      <c r="D640" s="122"/>
      <c r="E640" s="122"/>
      <c r="F640" s="122"/>
      <c r="G640" s="122"/>
      <c r="H640" s="122"/>
      <c r="I640" s="122"/>
      <c r="J640" s="122"/>
      <c r="K640" s="122"/>
      <c r="N640" s="176"/>
      <c r="P640" s="176"/>
    </row>
    <row r="641" spans="1:16" x14ac:dyDescent="0.2">
      <c r="A641" s="122"/>
      <c r="B641" s="122"/>
      <c r="C641" s="122"/>
      <c r="D641" s="122"/>
      <c r="E641" s="122"/>
      <c r="F641" s="122"/>
      <c r="G641" s="122"/>
      <c r="H641" s="122"/>
      <c r="I641" s="122"/>
      <c r="J641" s="122"/>
      <c r="K641" s="122"/>
      <c r="N641" s="176"/>
      <c r="P641" s="176"/>
    </row>
    <row r="642" spans="1:16" x14ac:dyDescent="0.2">
      <c r="A642" s="122"/>
      <c r="B642" s="122"/>
      <c r="C642" s="122"/>
      <c r="D642" s="122"/>
      <c r="E642" s="122"/>
      <c r="F642" s="122"/>
      <c r="G642" s="122"/>
      <c r="H642" s="122"/>
      <c r="I642" s="122"/>
      <c r="J642" s="122"/>
      <c r="K642" s="122"/>
      <c r="N642" s="176"/>
      <c r="P642" s="176"/>
    </row>
    <row r="643" spans="1:16" x14ac:dyDescent="0.2">
      <c r="A643" s="122"/>
      <c r="B643" s="122"/>
      <c r="C643" s="122"/>
      <c r="D643" s="122"/>
      <c r="E643" s="122"/>
      <c r="F643" s="122"/>
      <c r="G643" s="122"/>
      <c r="H643" s="122"/>
      <c r="I643" s="122"/>
      <c r="J643" s="122"/>
      <c r="K643" s="122"/>
      <c r="N643" s="176"/>
      <c r="P643" s="176"/>
    </row>
    <row r="644" spans="1:16" x14ac:dyDescent="0.2">
      <c r="A644" s="122"/>
      <c r="B644" s="122"/>
      <c r="C644" s="122"/>
      <c r="D644" s="122"/>
      <c r="E644" s="122"/>
      <c r="F644" s="122"/>
      <c r="G644" s="122"/>
      <c r="H644" s="122"/>
      <c r="I644" s="122"/>
      <c r="J644" s="122"/>
      <c r="K644" s="122"/>
      <c r="N644" s="176"/>
      <c r="P644" s="176"/>
    </row>
    <row r="645" spans="1:16" x14ac:dyDescent="0.2">
      <c r="A645" s="122"/>
      <c r="B645" s="122"/>
      <c r="C645" s="122"/>
      <c r="D645" s="122"/>
      <c r="E645" s="122"/>
      <c r="F645" s="122"/>
      <c r="G645" s="122"/>
      <c r="H645" s="122"/>
      <c r="I645" s="122"/>
      <c r="J645" s="122"/>
      <c r="K645" s="122"/>
      <c r="N645" s="176"/>
      <c r="P645" s="176"/>
    </row>
    <row r="646" spans="1:16" x14ac:dyDescent="0.2">
      <c r="A646" s="122"/>
      <c r="B646" s="122"/>
      <c r="C646" s="122"/>
      <c r="D646" s="122"/>
      <c r="E646" s="122"/>
      <c r="F646" s="122"/>
      <c r="G646" s="122"/>
      <c r="H646" s="122"/>
      <c r="I646" s="122"/>
      <c r="J646" s="122"/>
      <c r="K646" s="122"/>
      <c r="N646" s="176"/>
      <c r="P646" s="176"/>
    </row>
    <row r="647" spans="1:16" x14ac:dyDescent="0.2">
      <c r="A647" s="122"/>
      <c r="B647" s="122"/>
      <c r="C647" s="122"/>
      <c r="D647" s="122"/>
      <c r="E647" s="122"/>
      <c r="F647" s="122"/>
      <c r="G647" s="122"/>
      <c r="H647" s="122"/>
      <c r="I647" s="122"/>
      <c r="J647" s="122"/>
      <c r="K647" s="122"/>
      <c r="N647" s="176"/>
      <c r="P647" s="176"/>
    </row>
    <row r="648" spans="1:16" x14ac:dyDescent="0.2">
      <c r="A648" s="122"/>
      <c r="B648" s="122"/>
      <c r="C648" s="122"/>
      <c r="D648" s="122"/>
      <c r="E648" s="122"/>
      <c r="F648" s="122"/>
      <c r="G648" s="122"/>
      <c r="H648" s="122"/>
      <c r="I648" s="122"/>
      <c r="J648" s="122"/>
      <c r="K648" s="122"/>
      <c r="N648" s="176"/>
      <c r="P648" s="176"/>
    </row>
    <row r="649" spans="1:16" x14ac:dyDescent="0.2">
      <c r="A649" s="122"/>
      <c r="B649" s="122"/>
      <c r="C649" s="122"/>
      <c r="D649" s="122"/>
      <c r="E649" s="122"/>
      <c r="F649" s="122"/>
      <c r="G649" s="122"/>
      <c r="H649" s="122"/>
      <c r="I649" s="122"/>
      <c r="J649" s="122"/>
      <c r="K649" s="122"/>
      <c r="N649" s="176"/>
      <c r="P649" s="176"/>
    </row>
    <row r="650" spans="1:16" x14ac:dyDescent="0.2">
      <c r="A650" s="122"/>
      <c r="B650" s="122"/>
      <c r="C650" s="122"/>
      <c r="D650" s="122"/>
      <c r="E650" s="122"/>
      <c r="F650" s="122"/>
      <c r="G650" s="122"/>
      <c r="H650" s="122"/>
      <c r="I650" s="122"/>
      <c r="J650" s="122"/>
      <c r="K650" s="122"/>
      <c r="N650" s="176"/>
      <c r="P650" s="176"/>
    </row>
    <row r="651" spans="1:16" x14ac:dyDescent="0.2">
      <c r="A651" s="122"/>
      <c r="B651" s="122"/>
      <c r="C651" s="122"/>
      <c r="D651" s="122"/>
      <c r="E651" s="122"/>
      <c r="F651" s="122"/>
      <c r="G651" s="122"/>
      <c r="H651" s="122"/>
      <c r="I651" s="122"/>
      <c r="J651" s="122"/>
      <c r="K651" s="122"/>
      <c r="N651" s="176"/>
      <c r="P651" s="176"/>
    </row>
    <row r="652" spans="1:16" x14ac:dyDescent="0.2">
      <c r="A652" s="122"/>
      <c r="B652" s="122"/>
      <c r="C652" s="122"/>
      <c r="D652" s="122"/>
      <c r="E652" s="122"/>
      <c r="F652" s="122"/>
      <c r="G652" s="122"/>
      <c r="H652" s="122"/>
      <c r="I652" s="122"/>
      <c r="J652" s="122"/>
      <c r="K652" s="122"/>
      <c r="N652" s="176"/>
      <c r="P652" s="176"/>
    </row>
    <row r="653" spans="1:16" x14ac:dyDescent="0.2">
      <c r="A653" s="122"/>
      <c r="B653" s="122"/>
      <c r="C653" s="122"/>
      <c r="D653" s="122"/>
      <c r="E653" s="122"/>
      <c r="F653" s="122"/>
      <c r="G653" s="122"/>
      <c r="H653" s="122"/>
      <c r="I653" s="122"/>
      <c r="J653" s="122"/>
      <c r="K653" s="122"/>
      <c r="N653" s="176"/>
      <c r="P653" s="176"/>
    </row>
    <row r="654" spans="1:16" x14ac:dyDescent="0.2">
      <c r="A654" s="122"/>
      <c r="B654" s="122"/>
      <c r="C654" s="122"/>
      <c r="D654" s="122"/>
      <c r="E654" s="122"/>
      <c r="F654" s="122"/>
      <c r="G654" s="122"/>
      <c r="H654" s="122"/>
      <c r="I654" s="122"/>
      <c r="J654" s="122"/>
      <c r="K654" s="122"/>
      <c r="N654" s="176"/>
      <c r="P654" s="176"/>
    </row>
    <row r="655" spans="1:16" x14ac:dyDescent="0.2">
      <c r="A655" s="122"/>
      <c r="B655" s="122"/>
      <c r="C655" s="122"/>
      <c r="D655" s="122"/>
      <c r="E655" s="122"/>
      <c r="F655" s="122"/>
      <c r="G655" s="122"/>
      <c r="H655" s="122"/>
      <c r="I655" s="122"/>
      <c r="J655" s="122"/>
      <c r="K655" s="122"/>
      <c r="N655" s="176"/>
      <c r="P655" s="176"/>
    </row>
    <row r="656" spans="1:16" x14ac:dyDescent="0.2">
      <c r="A656" s="122"/>
      <c r="B656" s="122"/>
      <c r="C656" s="122"/>
      <c r="D656" s="122"/>
      <c r="E656" s="122"/>
      <c r="F656" s="122"/>
      <c r="G656" s="122"/>
      <c r="H656" s="122"/>
      <c r="I656" s="122"/>
      <c r="J656" s="122"/>
      <c r="K656" s="122"/>
      <c r="N656" s="176"/>
      <c r="P656" s="176"/>
    </row>
    <row r="657" spans="1:16" x14ac:dyDescent="0.2">
      <c r="A657" s="122"/>
      <c r="B657" s="122"/>
      <c r="C657" s="122"/>
      <c r="D657" s="122"/>
      <c r="E657" s="122"/>
      <c r="F657" s="122"/>
      <c r="G657" s="122"/>
      <c r="H657" s="122"/>
      <c r="I657" s="122"/>
      <c r="J657" s="122"/>
      <c r="K657" s="122"/>
      <c r="N657" s="176"/>
      <c r="P657" s="176"/>
    </row>
    <row r="658" spans="1:16" x14ac:dyDescent="0.2">
      <c r="A658" s="122"/>
      <c r="B658" s="122"/>
      <c r="C658" s="122"/>
      <c r="D658" s="122"/>
      <c r="E658" s="122"/>
      <c r="F658" s="122"/>
      <c r="G658" s="122"/>
      <c r="H658" s="122"/>
      <c r="I658" s="122"/>
      <c r="J658" s="122"/>
      <c r="K658" s="122"/>
      <c r="N658" s="176"/>
      <c r="P658" s="176"/>
    </row>
    <row r="659" spans="1:16" x14ac:dyDescent="0.2">
      <c r="A659" s="122"/>
      <c r="B659" s="122"/>
      <c r="C659" s="122"/>
      <c r="D659" s="122"/>
      <c r="E659" s="122"/>
      <c r="F659" s="122"/>
      <c r="G659" s="122"/>
      <c r="H659" s="122"/>
      <c r="I659" s="122"/>
      <c r="J659" s="122"/>
      <c r="K659" s="122"/>
      <c r="N659" s="176"/>
      <c r="P659" s="176"/>
    </row>
    <row r="660" spans="1:16" x14ac:dyDescent="0.2">
      <c r="A660" s="122"/>
      <c r="B660" s="122"/>
      <c r="C660" s="122"/>
      <c r="D660" s="122"/>
      <c r="E660" s="122"/>
      <c r="F660" s="122"/>
      <c r="G660" s="122"/>
      <c r="H660" s="122"/>
      <c r="I660" s="122"/>
      <c r="J660" s="122"/>
      <c r="K660" s="122"/>
      <c r="N660" s="176"/>
      <c r="P660" s="176"/>
    </row>
    <row r="661" spans="1:16" x14ac:dyDescent="0.2">
      <c r="A661" s="122"/>
      <c r="B661" s="122"/>
      <c r="C661" s="122"/>
      <c r="D661" s="122"/>
      <c r="E661" s="122"/>
      <c r="F661" s="122"/>
      <c r="G661" s="122"/>
      <c r="H661" s="122"/>
      <c r="I661" s="122"/>
      <c r="J661" s="122"/>
      <c r="K661" s="122"/>
      <c r="N661" s="176"/>
      <c r="P661" s="176"/>
    </row>
    <row r="662" spans="1:16" x14ac:dyDescent="0.2">
      <c r="A662" s="122"/>
      <c r="B662" s="122"/>
      <c r="C662" s="122"/>
      <c r="D662" s="122"/>
      <c r="E662" s="122"/>
      <c r="F662" s="122"/>
      <c r="G662" s="122"/>
      <c r="H662" s="122"/>
      <c r="I662" s="122"/>
      <c r="J662" s="122"/>
      <c r="K662" s="122"/>
      <c r="N662" s="176"/>
      <c r="P662" s="176"/>
    </row>
    <row r="663" spans="1:16" x14ac:dyDescent="0.2">
      <c r="A663" s="122"/>
      <c r="B663" s="122"/>
      <c r="C663" s="122"/>
      <c r="D663" s="122"/>
      <c r="E663" s="122"/>
      <c r="F663" s="122"/>
      <c r="G663" s="122"/>
      <c r="H663" s="122"/>
      <c r="I663" s="122"/>
      <c r="J663" s="122"/>
      <c r="K663" s="122"/>
      <c r="N663" s="176"/>
      <c r="P663" s="176"/>
    </row>
    <row r="664" spans="1:16" x14ac:dyDescent="0.2">
      <c r="A664" s="122"/>
      <c r="B664" s="122"/>
      <c r="C664" s="122"/>
      <c r="D664" s="122"/>
      <c r="E664" s="122"/>
      <c r="F664" s="122"/>
      <c r="G664" s="122"/>
      <c r="H664" s="122"/>
      <c r="I664" s="122"/>
      <c r="J664" s="122"/>
      <c r="K664" s="122"/>
      <c r="N664" s="176"/>
      <c r="P664" s="176"/>
    </row>
    <row r="665" spans="1:16" x14ac:dyDescent="0.2">
      <c r="A665" s="122"/>
      <c r="B665" s="122"/>
      <c r="C665" s="122"/>
      <c r="D665" s="122"/>
      <c r="E665" s="122"/>
      <c r="F665" s="122"/>
      <c r="G665" s="122"/>
      <c r="H665" s="122"/>
      <c r="I665" s="122"/>
      <c r="J665" s="122"/>
      <c r="K665" s="122"/>
      <c r="N665" s="176"/>
      <c r="P665" s="176"/>
    </row>
    <row r="666" spans="1:16" x14ac:dyDescent="0.2">
      <c r="A666" s="122"/>
      <c r="B666" s="122"/>
      <c r="C666" s="122"/>
      <c r="D666" s="122"/>
      <c r="E666" s="122"/>
      <c r="F666" s="122"/>
      <c r="G666" s="122"/>
      <c r="H666" s="122"/>
      <c r="I666" s="122"/>
      <c r="J666" s="122"/>
      <c r="K666" s="122"/>
      <c r="N666" s="176"/>
      <c r="P666" s="176"/>
    </row>
    <row r="667" spans="1:16" x14ac:dyDescent="0.2">
      <c r="A667" s="122"/>
      <c r="B667" s="122"/>
      <c r="C667" s="122"/>
      <c r="D667" s="122"/>
      <c r="E667" s="122"/>
      <c r="F667" s="122"/>
      <c r="G667" s="122"/>
      <c r="H667" s="122"/>
      <c r="I667" s="122"/>
      <c r="J667" s="122"/>
      <c r="K667" s="122"/>
      <c r="N667" s="176"/>
      <c r="P667" s="176"/>
    </row>
    <row r="668" spans="1:16" x14ac:dyDescent="0.2">
      <c r="A668" s="122"/>
      <c r="B668" s="122"/>
      <c r="C668" s="122"/>
      <c r="D668" s="122"/>
      <c r="E668" s="122"/>
      <c r="F668" s="122"/>
      <c r="G668" s="122"/>
      <c r="H668" s="122"/>
      <c r="I668" s="122"/>
      <c r="J668" s="122"/>
      <c r="K668" s="122"/>
      <c r="N668" s="176"/>
      <c r="P668" s="176"/>
    </row>
    <row r="669" spans="1:16" x14ac:dyDescent="0.2">
      <c r="A669" s="122"/>
      <c r="B669" s="122"/>
      <c r="C669" s="122"/>
      <c r="D669" s="122"/>
      <c r="E669" s="122"/>
      <c r="F669" s="122"/>
      <c r="G669" s="122"/>
      <c r="H669" s="122"/>
      <c r="I669" s="122"/>
      <c r="J669" s="122"/>
      <c r="K669" s="122"/>
      <c r="N669" s="176"/>
      <c r="P669" s="176"/>
    </row>
    <row r="670" spans="1:16" x14ac:dyDescent="0.2">
      <c r="A670" s="122"/>
      <c r="B670" s="122"/>
      <c r="C670" s="122"/>
      <c r="D670" s="122"/>
      <c r="E670" s="122"/>
      <c r="F670" s="122"/>
      <c r="G670" s="122"/>
      <c r="H670" s="122"/>
      <c r="I670" s="122"/>
      <c r="J670" s="122"/>
      <c r="K670" s="122"/>
      <c r="N670" s="176"/>
      <c r="P670" s="176"/>
    </row>
    <row r="671" spans="1:16" x14ac:dyDescent="0.2">
      <c r="A671" s="122"/>
      <c r="B671" s="122"/>
      <c r="C671" s="122"/>
      <c r="D671" s="122"/>
      <c r="E671" s="122"/>
      <c r="F671" s="122"/>
      <c r="G671" s="122"/>
      <c r="H671" s="122"/>
      <c r="I671" s="122"/>
      <c r="J671" s="122"/>
      <c r="K671" s="122"/>
      <c r="N671" s="176"/>
      <c r="P671" s="176"/>
    </row>
    <row r="672" spans="1:16" x14ac:dyDescent="0.2">
      <c r="A672" s="122"/>
      <c r="B672" s="122"/>
      <c r="C672" s="122"/>
      <c r="D672" s="122"/>
      <c r="E672" s="122"/>
      <c r="F672" s="122"/>
      <c r="G672" s="122"/>
      <c r="H672" s="122"/>
      <c r="I672" s="122"/>
      <c r="J672" s="122"/>
      <c r="K672" s="122"/>
      <c r="N672" s="176"/>
      <c r="P672" s="176"/>
    </row>
    <row r="673" spans="1:16" x14ac:dyDescent="0.2">
      <c r="A673" s="122"/>
      <c r="B673" s="122"/>
      <c r="C673" s="122"/>
      <c r="D673" s="122"/>
      <c r="E673" s="122"/>
      <c r="F673" s="122"/>
      <c r="G673" s="122"/>
      <c r="H673" s="122"/>
      <c r="I673" s="122"/>
      <c r="J673" s="122"/>
      <c r="K673" s="122"/>
      <c r="N673" s="176"/>
      <c r="P673" s="176"/>
    </row>
    <row r="674" spans="1:16" x14ac:dyDescent="0.2">
      <c r="A674" s="122"/>
      <c r="B674" s="122"/>
      <c r="C674" s="122"/>
      <c r="D674" s="122"/>
      <c r="E674" s="122"/>
      <c r="F674" s="122"/>
      <c r="G674" s="122"/>
      <c r="H674" s="122"/>
      <c r="I674" s="122"/>
      <c r="J674" s="122"/>
      <c r="K674" s="122"/>
      <c r="N674" s="176"/>
      <c r="P674" s="176"/>
    </row>
    <row r="675" spans="1:16" x14ac:dyDescent="0.2">
      <c r="A675" s="122"/>
      <c r="B675" s="122"/>
      <c r="C675" s="122"/>
      <c r="D675" s="122"/>
      <c r="E675" s="122"/>
      <c r="F675" s="122"/>
      <c r="G675" s="122"/>
      <c r="H675" s="122"/>
      <c r="I675" s="122"/>
      <c r="J675" s="122"/>
      <c r="K675" s="122"/>
      <c r="N675" s="176"/>
      <c r="P675" s="176"/>
    </row>
    <row r="676" spans="1:16" x14ac:dyDescent="0.2">
      <c r="A676" s="122"/>
      <c r="B676" s="122"/>
      <c r="C676" s="122"/>
      <c r="D676" s="122"/>
      <c r="E676" s="122"/>
      <c r="F676" s="122"/>
      <c r="G676" s="122"/>
      <c r="H676" s="122"/>
      <c r="I676" s="122"/>
      <c r="J676" s="122"/>
      <c r="K676" s="122"/>
      <c r="N676" s="176"/>
      <c r="P676" s="176"/>
    </row>
    <row r="677" spans="1:16" x14ac:dyDescent="0.2">
      <c r="A677" s="122"/>
      <c r="B677" s="122"/>
      <c r="C677" s="122"/>
      <c r="D677" s="122"/>
      <c r="E677" s="122"/>
      <c r="F677" s="122"/>
      <c r="G677" s="122"/>
      <c r="H677" s="122"/>
      <c r="I677" s="122"/>
      <c r="J677" s="122"/>
      <c r="K677" s="122"/>
      <c r="N677" s="176"/>
      <c r="P677" s="176"/>
    </row>
    <row r="678" spans="1:16" x14ac:dyDescent="0.2">
      <c r="A678" s="122"/>
      <c r="B678" s="122"/>
      <c r="C678" s="122"/>
      <c r="D678" s="122"/>
      <c r="E678" s="122"/>
      <c r="F678" s="122"/>
      <c r="G678" s="122"/>
      <c r="H678" s="122"/>
      <c r="I678" s="122"/>
      <c r="J678" s="122"/>
      <c r="K678" s="122"/>
      <c r="N678" s="176"/>
      <c r="P678" s="176"/>
    </row>
    <row r="679" spans="1:16" x14ac:dyDescent="0.2">
      <c r="A679" s="122"/>
      <c r="B679" s="122"/>
      <c r="C679" s="122"/>
      <c r="D679" s="122"/>
      <c r="E679" s="122"/>
      <c r="F679" s="122"/>
      <c r="G679" s="122"/>
      <c r="H679" s="122"/>
      <c r="I679" s="122"/>
      <c r="J679" s="122"/>
      <c r="K679" s="122"/>
      <c r="N679" s="176"/>
      <c r="P679" s="176"/>
    </row>
    <row r="680" spans="1:16" x14ac:dyDescent="0.2">
      <c r="A680" s="122"/>
      <c r="B680" s="122"/>
      <c r="C680" s="122"/>
      <c r="D680" s="122"/>
      <c r="E680" s="122"/>
      <c r="F680" s="122"/>
      <c r="G680" s="122"/>
      <c r="H680" s="122"/>
      <c r="I680" s="122"/>
      <c r="J680" s="122"/>
      <c r="K680" s="122"/>
      <c r="N680" s="176"/>
      <c r="P680" s="176"/>
    </row>
    <row r="681" spans="1:16" x14ac:dyDescent="0.2">
      <c r="A681" s="122"/>
      <c r="B681" s="122"/>
      <c r="C681" s="122"/>
      <c r="D681" s="122"/>
      <c r="E681" s="122"/>
      <c r="F681" s="122"/>
      <c r="G681" s="122"/>
      <c r="H681" s="122"/>
      <c r="I681" s="122"/>
      <c r="J681" s="122"/>
      <c r="K681" s="122"/>
      <c r="N681" s="176"/>
      <c r="P681" s="176"/>
    </row>
    <row r="682" spans="1:16" x14ac:dyDescent="0.2">
      <c r="A682" s="122"/>
      <c r="B682" s="122"/>
      <c r="C682" s="122"/>
      <c r="D682" s="122"/>
      <c r="E682" s="122"/>
      <c r="F682" s="122"/>
      <c r="G682" s="122"/>
      <c r="H682" s="122"/>
      <c r="I682" s="122"/>
      <c r="J682" s="122"/>
      <c r="K682" s="122"/>
      <c r="N682" s="176"/>
      <c r="P682" s="176"/>
    </row>
    <row r="683" spans="1:16" x14ac:dyDescent="0.2">
      <c r="A683" s="122"/>
      <c r="B683" s="122"/>
      <c r="C683" s="122"/>
      <c r="D683" s="122"/>
      <c r="E683" s="122"/>
      <c r="F683" s="122"/>
      <c r="G683" s="122"/>
      <c r="H683" s="122"/>
      <c r="I683" s="122"/>
      <c r="J683" s="122"/>
      <c r="K683" s="122"/>
      <c r="N683" s="176"/>
      <c r="P683" s="176"/>
    </row>
    <row r="684" spans="1:16" x14ac:dyDescent="0.2">
      <c r="A684" s="122"/>
      <c r="B684" s="122"/>
      <c r="C684" s="122"/>
      <c r="D684" s="122"/>
      <c r="E684" s="122"/>
      <c r="F684" s="122"/>
      <c r="G684" s="122"/>
      <c r="H684" s="122"/>
      <c r="I684" s="122"/>
      <c r="J684" s="122"/>
      <c r="K684" s="122"/>
      <c r="N684" s="176"/>
      <c r="P684" s="176"/>
    </row>
    <row r="685" spans="1:16" x14ac:dyDescent="0.2">
      <c r="A685" s="122"/>
      <c r="B685" s="122"/>
      <c r="C685" s="122"/>
      <c r="D685" s="122"/>
      <c r="E685" s="122"/>
      <c r="F685" s="122"/>
      <c r="G685" s="122"/>
      <c r="H685" s="122"/>
      <c r="I685" s="122"/>
      <c r="J685" s="122"/>
      <c r="K685" s="122"/>
      <c r="N685" s="176"/>
      <c r="P685" s="176"/>
    </row>
    <row r="686" spans="1:16" x14ac:dyDescent="0.2">
      <c r="A686" s="122"/>
      <c r="B686" s="122"/>
      <c r="C686" s="122"/>
      <c r="D686" s="122"/>
      <c r="E686" s="122"/>
      <c r="F686" s="122"/>
      <c r="G686" s="122"/>
      <c r="H686" s="122"/>
      <c r="I686" s="122"/>
      <c r="J686" s="122"/>
      <c r="K686" s="122"/>
      <c r="N686" s="176"/>
      <c r="P686" s="176"/>
    </row>
    <row r="687" spans="1:16" x14ac:dyDescent="0.2">
      <c r="A687" s="122"/>
      <c r="B687" s="122"/>
      <c r="C687" s="122"/>
      <c r="D687" s="122"/>
      <c r="E687" s="122"/>
      <c r="F687" s="122"/>
      <c r="G687" s="122"/>
      <c r="H687" s="122"/>
      <c r="I687" s="122"/>
      <c r="J687" s="122"/>
      <c r="K687" s="122"/>
      <c r="N687" s="176"/>
      <c r="P687" s="176"/>
    </row>
    <row r="688" spans="1:16" x14ac:dyDescent="0.2">
      <c r="A688" s="122"/>
      <c r="B688" s="122"/>
      <c r="C688" s="122"/>
      <c r="D688" s="122"/>
      <c r="E688" s="122"/>
      <c r="F688" s="122"/>
      <c r="G688" s="122"/>
      <c r="H688" s="122"/>
      <c r="I688" s="122"/>
      <c r="J688" s="122"/>
      <c r="K688" s="122"/>
      <c r="N688" s="176"/>
      <c r="P688" s="176"/>
    </row>
    <row r="689" spans="1:16" x14ac:dyDescent="0.2">
      <c r="A689" s="122"/>
      <c r="B689" s="122"/>
      <c r="C689" s="122"/>
      <c r="D689" s="122"/>
      <c r="E689" s="122"/>
      <c r="F689" s="122"/>
      <c r="G689" s="122"/>
      <c r="H689" s="122"/>
      <c r="I689" s="122"/>
      <c r="J689" s="122"/>
      <c r="K689" s="122"/>
      <c r="N689" s="176"/>
      <c r="P689" s="176"/>
    </row>
    <row r="690" spans="1:16" x14ac:dyDescent="0.2">
      <c r="A690" s="122"/>
      <c r="B690" s="122"/>
      <c r="C690" s="122"/>
      <c r="D690" s="122"/>
      <c r="E690" s="122"/>
      <c r="F690" s="122"/>
      <c r="G690" s="122"/>
      <c r="H690" s="122"/>
      <c r="I690" s="122"/>
      <c r="J690" s="122"/>
      <c r="K690" s="122"/>
      <c r="N690" s="176"/>
      <c r="P690" s="176"/>
    </row>
    <row r="691" spans="1:16" x14ac:dyDescent="0.2">
      <c r="A691" s="122"/>
      <c r="B691" s="122"/>
      <c r="C691" s="122"/>
      <c r="D691" s="122"/>
      <c r="E691" s="122"/>
      <c r="F691" s="122"/>
      <c r="G691" s="122"/>
      <c r="H691" s="122"/>
      <c r="I691" s="122"/>
      <c r="J691" s="122"/>
      <c r="K691" s="122"/>
      <c r="N691" s="176"/>
      <c r="P691" s="176"/>
    </row>
    <row r="692" spans="1:16" x14ac:dyDescent="0.2">
      <c r="A692" s="122"/>
      <c r="B692" s="122"/>
      <c r="C692" s="122"/>
      <c r="D692" s="122"/>
      <c r="E692" s="122"/>
      <c r="F692" s="122"/>
      <c r="G692" s="122"/>
      <c r="H692" s="122"/>
      <c r="I692" s="122"/>
      <c r="J692" s="122"/>
      <c r="K692" s="122"/>
      <c r="N692" s="176"/>
      <c r="P692" s="176"/>
    </row>
    <row r="693" spans="1:16" x14ac:dyDescent="0.2">
      <c r="A693" s="122"/>
      <c r="B693" s="122"/>
      <c r="C693" s="122"/>
      <c r="D693" s="122"/>
      <c r="E693" s="122"/>
      <c r="F693" s="122"/>
      <c r="G693" s="122"/>
      <c r="H693" s="122"/>
      <c r="I693" s="122"/>
      <c r="J693" s="122"/>
      <c r="K693" s="122"/>
      <c r="N693" s="176"/>
      <c r="P693" s="176"/>
    </row>
    <row r="694" spans="1:16" x14ac:dyDescent="0.2">
      <c r="A694" s="122"/>
      <c r="B694" s="122"/>
      <c r="C694" s="122"/>
      <c r="D694" s="122"/>
      <c r="E694" s="122"/>
      <c r="F694" s="122"/>
      <c r="G694" s="122"/>
      <c r="H694" s="122"/>
      <c r="I694" s="122"/>
      <c r="J694" s="122"/>
      <c r="K694" s="122"/>
      <c r="N694" s="176"/>
      <c r="P694" s="176"/>
    </row>
    <row r="695" spans="1:16" x14ac:dyDescent="0.2">
      <c r="A695" s="122"/>
      <c r="B695" s="122"/>
      <c r="C695" s="122"/>
      <c r="D695" s="122"/>
      <c r="E695" s="122"/>
      <c r="F695" s="122"/>
      <c r="G695" s="122"/>
      <c r="H695" s="122"/>
      <c r="I695" s="122"/>
      <c r="J695" s="122"/>
      <c r="K695" s="122"/>
      <c r="N695" s="176"/>
      <c r="P695" s="176"/>
    </row>
    <row r="696" spans="1:16" x14ac:dyDescent="0.2">
      <c r="A696" s="122"/>
      <c r="B696" s="122"/>
      <c r="C696" s="122"/>
      <c r="D696" s="122"/>
      <c r="E696" s="122"/>
      <c r="F696" s="122"/>
      <c r="G696" s="122"/>
      <c r="H696" s="122"/>
      <c r="I696" s="122"/>
      <c r="J696" s="122"/>
      <c r="K696" s="122"/>
      <c r="N696" s="176"/>
      <c r="P696" s="176"/>
    </row>
    <row r="697" spans="1:16" x14ac:dyDescent="0.2">
      <c r="A697" s="122"/>
      <c r="B697" s="122"/>
      <c r="C697" s="122"/>
      <c r="D697" s="122"/>
      <c r="E697" s="122"/>
      <c r="F697" s="122"/>
      <c r="G697" s="122"/>
      <c r="H697" s="122"/>
      <c r="I697" s="122"/>
      <c r="J697" s="122"/>
      <c r="K697" s="122"/>
      <c r="N697" s="176"/>
      <c r="P697" s="176"/>
    </row>
    <row r="698" spans="1:16" x14ac:dyDescent="0.2">
      <c r="A698" s="122"/>
      <c r="B698" s="122"/>
      <c r="C698" s="122"/>
      <c r="D698" s="122"/>
      <c r="E698" s="122"/>
      <c r="F698" s="122"/>
      <c r="G698" s="122"/>
      <c r="H698" s="122"/>
      <c r="I698" s="122"/>
      <c r="J698" s="122"/>
      <c r="K698" s="122"/>
      <c r="N698" s="176"/>
      <c r="P698" s="176"/>
    </row>
    <row r="699" spans="1:16" x14ac:dyDescent="0.2">
      <c r="A699" s="122"/>
      <c r="B699" s="122"/>
      <c r="C699" s="122"/>
      <c r="D699" s="122"/>
      <c r="E699" s="122"/>
      <c r="F699" s="122"/>
      <c r="G699" s="122"/>
      <c r="H699" s="122"/>
      <c r="I699" s="122"/>
      <c r="J699" s="122"/>
      <c r="K699" s="122"/>
      <c r="N699" s="176"/>
      <c r="P699" s="176"/>
    </row>
    <row r="700" spans="1:16" x14ac:dyDescent="0.2">
      <c r="A700" s="122"/>
      <c r="B700" s="122"/>
      <c r="C700" s="122"/>
      <c r="D700" s="122"/>
      <c r="E700" s="122"/>
      <c r="F700" s="122"/>
      <c r="G700" s="122"/>
      <c r="H700" s="122"/>
      <c r="I700" s="122"/>
      <c r="J700" s="122"/>
      <c r="K700" s="122"/>
      <c r="N700" s="176"/>
      <c r="P700" s="176"/>
    </row>
    <row r="701" spans="1:16" x14ac:dyDescent="0.2">
      <c r="A701" s="122"/>
      <c r="B701" s="122"/>
      <c r="C701" s="122"/>
      <c r="D701" s="122"/>
      <c r="E701" s="122"/>
      <c r="F701" s="122"/>
      <c r="G701" s="122"/>
      <c r="H701" s="122"/>
      <c r="I701" s="122"/>
      <c r="J701" s="122"/>
      <c r="K701" s="122"/>
      <c r="N701" s="176"/>
      <c r="P701" s="176"/>
    </row>
    <row r="702" spans="1:16" x14ac:dyDescent="0.2">
      <c r="A702" s="122"/>
      <c r="B702" s="122"/>
      <c r="C702" s="122"/>
      <c r="D702" s="122"/>
      <c r="E702" s="122"/>
      <c r="F702" s="122"/>
      <c r="G702" s="122"/>
      <c r="H702" s="122"/>
      <c r="I702" s="122"/>
      <c r="J702" s="122"/>
      <c r="K702" s="122"/>
      <c r="N702" s="176"/>
      <c r="P702" s="176"/>
    </row>
    <row r="703" spans="1:16" x14ac:dyDescent="0.2">
      <c r="A703" s="122"/>
      <c r="B703" s="122"/>
      <c r="C703" s="122"/>
      <c r="D703" s="122"/>
      <c r="E703" s="122"/>
      <c r="F703" s="122"/>
      <c r="G703" s="122"/>
      <c r="H703" s="122"/>
      <c r="I703" s="122"/>
      <c r="J703" s="122"/>
      <c r="K703" s="122"/>
      <c r="N703" s="176"/>
      <c r="P703" s="176"/>
    </row>
    <row r="704" spans="1:16" x14ac:dyDescent="0.2">
      <c r="A704" s="122"/>
      <c r="B704" s="122"/>
      <c r="C704" s="122"/>
      <c r="D704" s="122"/>
      <c r="E704" s="122"/>
      <c r="F704" s="122"/>
      <c r="G704" s="122"/>
      <c r="H704" s="122"/>
      <c r="I704" s="122"/>
      <c r="J704" s="122"/>
      <c r="K704" s="122"/>
      <c r="N704" s="176"/>
      <c r="P704" s="176"/>
    </row>
    <row r="705" spans="1:16" x14ac:dyDescent="0.2">
      <c r="A705" s="122"/>
      <c r="B705" s="122"/>
      <c r="C705" s="122"/>
      <c r="D705" s="122"/>
      <c r="E705" s="122"/>
      <c r="F705" s="122"/>
      <c r="G705" s="122"/>
      <c r="H705" s="122"/>
      <c r="I705" s="122"/>
      <c r="J705" s="122"/>
      <c r="K705" s="122"/>
      <c r="N705" s="176"/>
      <c r="P705" s="176"/>
    </row>
    <row r="706" spans="1:16" x14ac:dyDescent="0.2">
      <c r="A706" s="122"/>
      <c r="B706" s="122"/>
      <c r="C706" s="122"/>
      <c r="D706" s="122"/>
      <c r="E706" s="122"/>
      <c r="F706" s="122"/>
      <c r="G706" s="122"/>
      <c r="H706" s="122"/>
      <c r="I706" s="122"/>
      <c r="J706" s="122"/>
      <c r="K706" s="122"/>
      <c r="N706" s="176"/>
      <c r="P706" s="176"/>
    </row>
    <row r="707" spans="1:16" x14ac:dyDescent="0.2">
      <c r="A707" s="122"/>
      <c r="B707" s="122"/>
      <c r="C707" s="122"/>
      <c r="D707" s="122"/>
      <c r="E707" s="122"/>
      <c r="F707" s="122"/>
      <c r="G707" s="122"/>
      <c r="H707" s="122"/>
      <c r="I707" s="122"/>
      <c r="J707" s="122"/>
      <c r="K707" s="122"/>
      <c r="N707" s="176"/>
      <c r="P707" s="176"/>
    </row>
    <row r="708" spans="1:16" x14ac:dyDescent="0.2">
      <c r="A708" s="122"/>
      <c r="B708" s="122"/>
      <c r="C708" s="122"/>
      <c r="D708" s="122"/>
      <c r="E708" s="122"/>
      <c r="F708" s="122"/>
      <c r="G708" s="122"/>
      <c r="H708" s="122"/>
      <c r="I708" s="122"/>
      <c r="J708" s="122"/>
      <c r="K708" s="122"/>
      <c r="N708" s="176"/>
      <c r="P708" s="176"/>
    </row>
    <row r="709" spans="1:16" x14ac:dyDescent="0.2">
      <c r="A709" s="122"/>
      <c r="B709" s="122"/>
      <c r="C709" s="122"/>
      <c r="D709" s="122"/>
      <c r="E709" s="122"/>
      <c r="F709" s="122"/>
      <c r="G709" s="122"/>
      <c r="H709" s="122"/>
      <c r="I709" s="122"/>
      <c r="J709" s="122"/>
      <c r="K709" s="122"/>
      <c r="N709" s="176"/>
      <c r="P709" s="176"/>
    </row>
    <row r="710" spans="1:16" x14ac:dyDescent="0.2">
      <c r="A710" s="122"/>
      <c r="B710" s="122"/>
      <c r="C710" s="122"/>
      <c r="D710" s="122"/>
      <c r="E710" s="122"/>
      <c r="F710" s="122"/>
      <c r="G710" s="122"/>
      <c r="H710" s="122"/>
      <c r="I710" s="122"/>
      <c r="J710" s="122"/>
      <c r="K710" s="122"/>
      <c r="N710" s="176"/>
      <c r="P710" s="176"/>
    </row>
    <row r="711" spans="1:16" x14ac:dyDescent="0.2">
      <c r="A711" s="122"/>
      <c r="B711" s="122"/>
      <c r="C711" s="122"/>
      <c r="D711" s="122"/>
      <c r="E711" s="122"/>
      <c r="F711" s="122"/>
      <c r="G711" s="122"/>
      <c r="H711" s="122"/>
      <c r="I711" s="122"/>
      <c r="J711" s="122"/>
      <c r="K711" s="122"/>
      <c r="N711" s="176"/>
      <c r="P711" s="176"/>
    </row>
    <row r="712" spans="1:16" x14ac:dyDescent="0.2">
      <c r="A712" s="122"/>
      <c r="B712" s="122"/>
      <c r="C712" s="122"/>
      <c r="D712" s="122"/>
      <c r="E712" s="122"/>
      <c r="F712" s="122"/>
      <c r="G712" s="122"/>
      <c r="H712" s="122"/>
      <c r="I712" s="122"/>
      <c r="J712" s="122"/>
      <c r="K712" s="122"/>
      <c r="N712" s="176"/>
      <c r="P712" s="176"/>
    </row>
    <row r="713" spans="1:16" x14ac:dyDescent="0.2">
      <c r="A713" s="122"/>
      <c r="B713" s="122"/>
      <c r="C713" s="122"/>
      <c r="D713" s="122"/>
      <c r="E713" s="122"/>
      <c r="F713" s="122"/>
      <c r="G713" s="122"/>
      <c r="H713" s="122"/>
      <c r="I713" s="122"/>
      <c r="J713" s="122"/>
      <c r="K713" s="122"/>
      <c r="N713" s="176"/>
      <c r="P713" s="176"/>
    </row>
    <row r="714" spans="1:16" x14ac:dyDescent="0.2">
      <c r="A714" s="122"/>
      <c r="B714" s="122"/>
      <c r="C714" s="122"/>
      <c r="D714" s="122"/>
      <c r="E714" s="122"/>
      <c r="F714" s="122"/>
      <c r="G714" s="122"/>
      <c r="H714" s="122"/>
      <c r="I714" s="122"/>
      <c r="J714" s="122"/>
      <c r="K714" s="122"/>
      <c r="N714" s="176"/>
      <c r="P714" s="176"/>
    </row>
    <row r="715" spans="1:16" x14ac:dyDescent="0.2">
      <c r="A715" s="122"/>
      <c r="B715" s="122"/>
      <c r="C715" s="122"/>
      <c r="D715" s="122"/>
      <c r="E715" s="122"/>
      <c r="F715" s="122"/>
      <c r="G715" s="122"/>
      <c r="H715" s="122"/>
      <c r="I715" s="122"/>
      <c r="J715" s="122"/>
      <c r="K715" s="122"/>
      <c r="N715" s="176"/>
      <c r="P715" s="176"/>
    </row>
    <row r="716" spans="1:16" x14ac:dyDescent="0.2">
      <c r="A716" s="122"/>
      <c r="B716" s="122"/>
      <c r="C716" s="122"/>
      <c r="D716" s="122"/>
      <c r="E716" s="122"/>
      <c r="F716" s="122"/>
      <c r="G716" s="122"/>
      <c r="H716" s="122"/>
      <c r="I716" s="122"/>
      <c r="J716" s="122"/>
      <c r="K716" s="122"/>
      <c r="N716" s="176"/>
      <c r="P716" s="176"/>
    </row>
    <row r="717" spans="1:16" x14ac:dyDescent="0.2">
      <c r="A717" s="122"/>
      <c r="B717" s="122"/>
      <c r="C717" s="122"/>
      <c r="D717" s="122"/>
      <c r="E717" s="122"/>
      <c r="F717" s="122"/>
      <c r="G717" s="122"/>
      <c r="H717" s="122"/>
      <c r="I717" s="122"/>
      <c r="J717" s="122"/>
      <c r="K717" s="122"/>
      <c r="N717" s="176"/>
      <c r="P717" s="176"/>
    </row>
    <row r="718" spans="1:16" x14ac:dyDescent="0.2">
      <c r="A718" s="122"/>
      <c r="B718" s="122"/>
      <c r="C718" s="122"/>
      <c r="D718" s="122"/>
      <c r="E718" s="122"/>
      <c r="F718" s="122"/>
      <c r="G718" s="122"/>
      <c r="H718" s="122"/>
      <c r="I718" s="122"/>
      <c r="J718" s="122"/>
      <c r="K718" s="122"/>
      <c r="N718" s="176"/>
      <c r="P718" s="176"/>
    </row>
    <row r="719" spans="1:16" x14ac:dyDescent="0.2">
      <c r="A719" s="122"/>
      <c r="B719" s="122"/>
      <c r="C719" s="122"/>
      <c r="D719" s="122"/>
      <c r="E719" s="122"/>
      <c r="F719" s="122"/>
      <c r="G719" s="122"/>
      <c r="H719" s="122"/>
      <c r="I719" s="122"/>
      <c r="J719" s="122"/>
      <c r="K719" s="122"/>
      <c r="N719" s="176"/>
      <c r="P719" s="176"/>
    </row>
    <row r="720" spans="1:16" x14ac:dyDescent="0.2">
      <c r="A720" s="122"/>
      <c r="B720" s="122"/>
      <c r="C720" s="122"/>
      <c r="D720" s="122"/>
      <c r="E720" s="122"/>
      <c r="F720" s="122"/>
      <c r="G720" s="122"/>
      <c r="H720" s="122"/>
      <c r="I720" s="122"/>
      <c r="J720" s="122"/>
      <c r="K720" s="122"/>
      <c r="N720" s="176"/>
      <c r="P720" s="176"/>
    </row>
    <row r="721" spans="1:16" x14ac:dyDescent="0.2">
      <c r="A721" s="122"/>
      <c r="B721" s="122"/>
      <c r="C721" s="122"/>
      <c r="D721" s="122"/>
      <c r="E721" s="122"/>
      <c r="F721" s="122"/>
      <c r="G721" s="122"/>
      <c r="H721" s="122"/>
      <c r="I721" s="122"/>
      <c r="J721" s="122"/>
      <c r="K721" s="122"/>
      <c r="N721" s="176"/>
      <c r="P721" s="176"/>
    </row>
    <row r="722" spans="1:16" x14ac:dyDescent="0.2">
      <c r="A722" s="122"/>
      <c r="B722" s="122"/>
      <c r="C722" s="122"/>
      <c r="D722" s="122"/>
      <c r="E722" s="122"/>
      <c r="F722" s="122"/>
      <c r="G722" s="122"/>
      <c r="H722" s="122"/>
      <c r="I722" s="122"/>
      <c r="J722" s="122"/>
      <c r="K722" s="122"/>
      <c r="N722" s="176"/>
      <c r="P722" s="176"/>
    </row>
    <row r="723" spans="1:16" x14ac:dyDescent="0.2">
      <c r="A723" s="122"/>
      <c r="B723" s="122"/>
      <c r="C723" s="122"/>
      <c r="D723" s="122"/>
      <c r="E723" s="122"/>
      <c r="F723" s="122"/>
      <c r="G723" s="122"/>
      <c r="H723" s="122"/>
      <c r="I723" s="122"/>
      <c r="J723" s="122"/>
      <c r="K723" s="122"/>
      <c r="N723" s="176"/>
      <c r="P723" s="176"/>
    </row>
    <row r="724" spans="1:16" x14ac:dyDescent="0.2">
      <c r="A724" s="122"/>
      <c r="B724" s="122"/>
      <c r="C724" s="122"/>
      <c r="D724" s="122"/>
      <c r="E724" s="122"/>
      <c r="F724" s="122"/>
      <c r="G724" s="122"/>
      <c r="H724" s="122"/>
      <c r="I724" s="122"/>
      <c r="J724" s="122"/>
      <c r="K724" s="122"/>
      <c r="N724" s="176"/>
      <c r="P724" s="176"/>
    </row>
    <row r="725" spans="1:16" x14ac:dyDescent="0.2">
      <c r="A725" s="122"/>
      <c r="B725" s="122"/>
      <c r="C725" s="122"/>
      <c r="D725" s="122"/>
      <c r="E725" s="122"/>
      <c r="F725" s="122"/>
      <c r="G725" s="122"/>
      <c r="H725" s="122"/>
      <c r="I725" s="122"/>
      <c r="J725" s="122"/>
      <c r="K725" s="122"/>
      <c r="N725" s="176"/>
      <c r="P725" s="176"/>
    </row>
    <row r="726" spans="1:16" x14ac:dyDescent="0.2">
      <c r="A726" s="122"/>
      <c r="B726" s="122"/>
      <c r="C726" s="122"/>
      <c r="D726" s="122"/>
      <c r="E726" s="122"/>
      <c r="F726" s="122"/>
      <c r="G726" s="122"/>
      <c r="H726" s="122"/>
      <c r="I726" s="122"/>
      <c r="J726" s="122"/>
      <c r="K726" s="122"/>
      <c r="N726" s="176"/>
      <c r="P726" s="176"/>
    </row>
    <row r="727" spans="1:16" x14ac:dyDescent="0.2">
      <c r="A727" s="122"/>
      <c r="B727" s="122"/>
      <c r="C727" s="122"/>
      <c r="D727" s="122"/>
      <c r="E727" s="122"/>
      <c r="F727" s="122"/>
      <c r="G727" s="122"/>
      <c r="H727" s="122"/>
      <c r="I727" s="122"/>
      <c r="J727" s="122"/>
      <c r="K727" s="122"/>
      <c r="N727" s="176"/>
      <c r="P727" s="176"/>
    </row>
    <row r="728" spans="1:16" x14ac:dyDescent="0.2">
      <c r="A728" s="122"/>
      <c r="B728" s="122"/>
      <c r="C728" s="122"/>
      <c r="D728" s="122"/>
      <c r="E728" s="122"/>
      <c r="F728" s="122"/>
      <c r="G728" s="122"/>
      <c r="H728" s="122"/>
      <c r="I728" s="122"/>
      <c r="J728" s="122"/>
      <c r="K728" s="122"/>
      <c r="N728" s="176"/>
      <c r="P728" s="176"/>
    </row>
    <row r="729" spans="1:16" x14ac:dyDescent="0.2">
      <c r="A729" s="122"/>
      <c r="B729" s="122"/>
      <c r="C729" s="122"/>
      <c r="D729" s="122"/>
      <c r="E729" s="122"/>
      <c r="F729" s="122"/>
      <c r="G729" s="122"/>
      <c r="H729" s="122"/>
      <c r="I729" s="122"/>
      <c r="J729" s="122"/>
      <c r="K729" s="122"/>
      <c r="N729" s="176"/>
      <c r="P729" s="176"/>
    </row>
    <row r="730" spans="1:16" x14ac:dyDescent="0.2">
      <c r="A730" s="122"/>
      <c r="B730" s="122"/>
      <c r="C730" s="122"/>
      <c r="D730" s="122"/>
      <c r="E730" s="122"/>
      <c r="F730" s="122"/>
      <c r="G730" s="122"/>
      <c r="H730" s="122"/>
      <c r="I730" s="122"/>
      <c r="J730" s="122"/>
      <c r="K730" s="122"/>
      <c r="N730" s="176"/>
      <c r="P730" s="176"/>
    </row>
    <row r="731" spans="1:16" x14ac:dyDescent="0.2">
      <c r="A731" s="122"/>
      <c r="B731" s="122"/>
      <c r="C731" s="122"/>
      <c r="D731" s="122"/>
      <c r="E731" s="122"/>
      <c r="F731" s="122"/>
      <c r="G731" s="122"/>
      <c r="H731" s="122"/>
      <c r="I731" s="122"/>
      <c r="J731" s="122"/>
      <c r="K731" s="122"/>
      <c r="N731" s="176"/>
      <c r="P731" s="176"/>
    </row>
    <row r="732" spans="1:16" x14ac:dyDescent="0.2">
      <c r="A732" s="122"/>
      <c r="B732" s="122"/>
      <c r="C732" s="122"/>
      <c r="D732" s="122"/>
      <c r="E732" s="122"/>
      <c r="F732" s="122"/>
      <c r="G732" s="122"/>
      <c r="H732" s="122"/>
      <c r="I732" s="122"/>
      <c r="J732" s="122"/>
      <c r="K732" s="122"/>
      <c r="N732" s="176"/>
      <c r="P732" s="176"/>
    </row>
    <row r="733" spans="1:16" x14ac:dyDescent="0.2">
      <c r="A733" s="122"/>
      <c r="B733" s="122"/>
      <c r="C733" s="122"/>
      <c r="D733" s="122"/>
      <c r="E733" s="122"/>
      <c r="F733" s="122"/>
      <c r="G733" s="122"/>
      <c r="H733" s="122"/>
      <c r="I733" s="122"/>
      <c r="J733" s="122"/>
      <c r="K733" s="122"/>
      <c r="N733" s="176"/>
      <c r="P733" s="176"/>
    </row>
    <row r="734" spans="1:16" x14ac:dyDescent="0.2">
      <c r="A734" s="122"/>
      <c r="B734" s="122"/>
      <c r="C734" s="122"/>
      <c r="D734" s="122"/>
      <c r="E734" s="122"/>
      <c r="F734" s="122"/>
      <c r="G734" s="122"/>
      <c r="H734" s="122"/>
      <c r="I734" s="122"/>
      <c r="J734" s="122"/>
      <c r="K734" s="122"/>
      <c r="N734" s="176"/>
      <c r="P734" s="176"/>
    </row>
    <row r="735" spans="1:16" x14ac:dyDescent="0.2">
      <c r="A735" s="122"/>
      <c r="B735" s="122"/>
      <c r="C735" s="122"/>
      <c r="D735" s="122"/>
      <c r="E735" s="122"/>
      <c r="F735" s="122"/>
      <c r="G735" s="122"/>
      <c r="H735" s="122"/>
      <c r="I735" s="122"/>
      <c r="J735" s="122"/>
      <c r="K735" s="122"/>
      <c r="N735" s="176"/>
      <c r="P735" s="176"/>
    </row>
    <row r="736" spans="1:16" x14ac:dyDescent="0.2">
      <c r="A736" s="122"/>
      <c r="B736" s="122"/>
      <c r="C736" s="122"/>
      <c r="D736" s="122"/>
      <c r="E736" s="122"/>
      <c r="F736" s="122"/>
      <c r="G736" s="122"/>
      <c r="H736" s="122"/>
      <c r="I736" s="122"/>
      <c r="J736" s="122"/>
      <c r="K736" s="122"/>
      <c r="N736" s="176"/>
      <c r="P736" s="176"/>
    </row>
    <row r="737" spans="1:16" x14ac:dyDescent="0.2">
      <c r="A737" s="122"/>
      <c r="B737" s="122"/>
      <c r="C737" s="122"/>
      <c r="D737" s="122"/>
      <c r="E737" s="122"/>
      <c r="F737" s="122"/>
      <c r="G737" s="122"/>
      <c r="H737" s="122"/>
      <c r="I737" s="122"/>
      <c r="J737" s="122"/>
      <c r="K737" s="122"/>
      <c r="N737" s="176"/>
      <c r="P737" s="176"/>
    </row>
    <row r="738" spans="1:16" x14ac:dyDescent="0.2">
      <c r="A738" s="122"/>
      <c r="B738" s="122"/>
      <c r="C738" s="122"/>
      <c r="D738" s="122"/>
      <c r="E738" s="122"/>
      <c r="F738" s="122"/>
      <c r="G738" s="122"/>
      <c r="H738" s="122"/>
      <c r="I738" s="122"/>
      <c r="J738" s="122"/>
      <c r="K738" s="122"/>
      <c r="N738" s="176"/>
      <c r="P738" s="176"/>
    </row>
    <row r="739" spans="1:16" x14ac:dyDescent="0.2">
      <c r="A739" s="122"/>
      <c r="B739" s="122"/>
      <c r="C739" s="122"/>
      <c r="D739" s="122"/>
      <c r="E739" s="122"/>
      <c r="F739" s="122"/>
      <c r="G739" s="122"/>
      <c r="H739" s="122"/>
      <c r="I739" s="122"/>
      <c r="J739" s="122"/>
      <c r="K739" s="122"/>
      <c r="N739" s="176"/>
      <c r="P739" s="176"/>
    </row>
    <row r="740" spans="1:16" x14ac:dyDescent="0.2">
      <c r="A740" s="122"/>
      <c r="B740" s="122"/>
      <c r="C740" s="122"/>
      <c r="D740" s="122"/>
      <c r="E740" s="122"/>
      <c r="F740" s="122"/>
      <c r="G740" s="122"/>
      <c r="H740" s="122"/>
      <c r="I740" s="122"/>
      <c r="J740" s="122"/>
      <c r="K740" s="122"/>
      <c r="N740" s="176"/>
      <c r="P740" s="176"/>
    </row>
    <row r="741" spans="1:16" x14ac:dyDescent="0.2">
      <c r="A741" s="122"/>
      <c r="B741" s="122"/>
      <c r="C741" s="122"/>
      <c r="D741" s="122"/>
      <c r="E741" s="122"/>
      <c r="F741" s="122"/>
      <c r="G741" s="122"/>
      <c r="H741" s="122"/>
      <c r="I741" s="122"/>
      <c r="J741" s="122"/>
      <c r="K741" s="122"/>
      <c r="N741" s="176"/>
      <c r="P741" s="176"/>
    </row>
    <row r="742" spans="1:16" x14ac:dyDescent="0.2">
      <c r="A742" s="122"/>
      <c r="B742" s="122"/>
      <c r="C742" s="122"/>
      <c r="D742" s="122"/>
      <c r="E742" s="122"/>
      <c r="F742" s="122"/>
      <c r="G742" s="122"/>
      <c r="H742" s="122"/>
      <c r="I742" s="122"/>
      <c r="J742" s="122"/>
      <c r="K742" s="122"/>
      <c r="N742" s="176"/>
      <c r="P742" s="176"/>
    </row>
    <row r="743" spans="1:16" x14ac:dyDescent="0.2">
      <c r="A743" s="122"/>
      <c r="B743" s="122"/>
      <c r="C743" s="122"/>
      <c r="D743" s="122"/>
      <c r="E743" s="122"/>
      <c r="F743" s="122"/>
      <c r="G743" s="122"/>
      <c r="H743" s="122"/>
      <c r="I743" s="122"/>
      <c r="J743" s="122"/>
      <c r="K743" s="122"/>
      <c r="N743" s="176"/>
      <c r="P743" s="176"/>
    </row>
    <row r="744" spans="1:16" x14ac:dyDescent="0.2">
      <c r="A744" s="122"/>
      <c r="B744" s="122"/>
      <c r="C744" s="122"/>
      <c r="D744" s="122"/>
      <c r="E744" s="122"/>
      <c r="F744" s="122"/>
      <c r="G744" s="122"/>
      <c r="H744" s="122"/>
      <c r="I744" s="122"/>
      <c r="J744" s="122"/>
      <c r="K744" s="122"/>
      <c r="N744" s="176"/>
      <c r="P744" s="176"/>
    </row>
    <row r="745" spans="1:16" x14ac:dyDescent="0.2">
      <c r="A745" s="122"/>
      <c r="B745" s="122"/>
      <c r="C745" s="122"/>
      <c r="D745" s="122"/>
      <c r="E745" s="122"/>
      <c r="F745" s="122"/>
      <c r="G745" s="122"/>
      <c r="H745" s="122"/>
      <c r="I745" s="122"/>
      <c r="J745" s="122"/>
      <c r="K745" s="122"/>
      <c r="N745" s="176"/>
      <c r="P745" s="176"/>
    </row>
    <row r="746" spans="1:16" x14ac:dyDescent="0.2">
      <c r="A746" s="122"/>
      <c r="B746" s="122"/>
      <c r="C746" s="122"/>
      <c r="D746" s="122"/>
      <c r="E746" s="122"/>
      <c r="F746" s="122"/>
      <c r="G746" s="122"/>
      <c r="H746" s="122"/>
      <c r="I746" s="122"/>
      <c r="J746" s="122"/>
      <c r="K746" s="122"/>
      <c r="N746" s="176"/>
      <c r="P746" s="176"/>
    </row>
    <row r="747" spans="1:16" x14ac:dyDescent="0.2">
      <c r="A747" s="122"/>
      <c r="B747" s="122"/>
      <c r="C747" s="122"/>
      <c r="D747" s="122"/>
      <c r="E747" s="122"/>
      <c r="F747" s="122"/>
      <c r="G747" s="122"/>
      <c r="H747" s="122"/>
      <c r="I747" s="122"/>
      <c r="J747" s="122"/>
      <c r="K747" s="122"/>
      <c r="N747" s="176"/>
      <c r="P747" s="176"/>
    </row>
    <row r="748" spans="1:16" x14ac:dyDescent="0.2">
      <c r="A748" s="122"/>
      <c r="B748" s="122"/>
      <c r="C748" s="122"/>
      <c r="D748" s="122"/>
      <c r="E748" s="122"/>
      <c r="F748" s="122"/>
      <c r="G748" s="122"/>
      <c r="H748" s="122"/>
      <c r="I748" s="122"/>
      <c r="J748" s="122"/>
      <c r="K748" s="122"/>
      <c r="N748" s="176"/>
      <c r="P748" s="176"/>
    </row>
    <row r="749" spans="1:16" x14ac:dyDescent="0.2">
      <c r="A749" s="122"/>
      <c r="B749" s="122"/>
      <c r="C749" s="122"/>
      <c r="D749" s="122"/>
      <c r="E749" s="122"/>
      <c r="F749" s="122"/>
      <c r="G749" s="122"/>
      <c r="H749" s="122"/>
      <c r="I749" s="122"/>
      <c r="J749" s="122"/>
      <c r="K749" s="122"/>
      <c r="N749" s="176"/>
      <c r="P749" s="176"/>
    </row>
    <row r="750" spans="1:16" x14ac:dyDescent="0.2">
      <c r="A750" s="122"/>
      <c r="B750" s="122"/>
      <c r="C750" s="122"/>
      <c r="D750" s="122"/>
      <c r="E750" s="122"/>
      <c r="F750" s="122"/>
      <c r="G750" s="122"/>
      <c r="H750" s="122"/>
      <c r="I750" s="122"/>
      <c r="J750" s="122"/>
      <c r="K750" s="122"/>
      <c r="N750" s="176"/>
      <c r="P750" s="176"/>
    </row>
    <row r="751" spans="1:16" x14ac:dyDescent="0.2">
      <c r="A751" s="122"/>
      <c r="B751" s="122"/>
      <c r="C751" s="122"/>
      <c r="D751" s="122"/>
      <c r="E751" s="122"/>
      <c r="F751" s="122"/>
      <c r="G751" s="122"/>
      <c r="H751" s="122"/>
      <c r="I751" s="122"/>
      <c r="J751" s="122"/>
      <c r="K751" s="122"/>
      <c r="N751" s="176"/>
      <c r="P751" s="176"/>
    </row>
    <row r="752" spans="1:16" x14ac:dyDescent="0.2">
      <c r="A752" s="122"/>
      <c r="B752" s="122"/>
      <c r="C752" s="122"/>
      <c r="D752" s="122"/>
      <c r="E752" s="122"/>
      <c r="F752" s="122"/>
      <c r="G752" s="122"/>
      <c r="H752" s="122"/>
      <c r="I752" s="122"/>
      <c r="J752" s="122"/>
      <c r="K752" s="122"/>
      <c r="N752" s="176"/>
      <c r="P752" s="176"/>
    </row>
    <row r="753" spans="1:16" x14ac:dyDescent="0.2">
      <c r="A753" s="122"/>
      <c r="B753" s="122"/>
      <c r="C753" s="122"/>
      <c r="D753" s="122"/>
      <c r="E753" s="122"/>
      <c r="F753" s="122"/>
      <c r="G753" s="122"/>
      <c r="H753" s="122"/>
      <c r="I753" s="122"/>
      <c r="J753" s="122"/>
      <c r="K753" s="122"/>
      <c r="N753" s="176"/>
      <c r="P753" s="176"/>
    </row>
    <row r="754" spans="1:16" x14ac:dyDescent="0.2">
      <c r="A754" s="122"/>
      <c r="B754" s="122"/>
      <c r="C754" s="122"/>
      <c r="D754" s="122"/>
      <c r="E754" s="122"/>
      <c r="F754" s="122"/>
      <c r="G754" s="122"/>
      <c r="H754" s="122"/>
      <c r="I754" s="122"/>
      <c r="J754" s="122"/>
      <c r="K754" s="122"/>
      <c r="N754" s="176"/>
      <c r="P754" s="176"/>
    </row>
    <row r="755" spans="1:16" x14ac:dyDescent="0.2">
      <c r="A755" s="122"/>
      <c r="B755" s="122"/>
      <c r="C755" s="122"/>
      <c r="D755" s="122"/>
      <c r="E755" s="122"/>
      <c r="F755" s="122"/>
      <c r="G755" s="122"/>
      <c r="H755" s="122"/>
      <c r="I755" s="122"/>
      <c r="J755" s="122"/>
      <c r="K755" s="122"/>
      <c r="N755" s="176"/>
      <c r="P755" s="176"/>
    </row>
    <row r="756" spans="1:16" x14ac:dyDescent="0.2">
      <c r="A756" s="122"/>
      <c r="B756" s="122"/>
      <c r="C756" s="122"/>
      <c r="D756" s="122"/>
      <c r="E756" s="122"/>
      <c r="F756" s="122"/>
      <c r="G756" s="122"/>
      <c r="H756" s="122"/>
      <c r="I756" s="122"/>
      <c r="J756" s="122"/>
      <c r="K756" s="122"/>
      <c r="N756" s="176"/>
      <c r="P756" s="176"/>
    </row>
    <row r="757" spans="1:16" x14ac:dyDescent="0.2">
      <c r="A757" s="122"/>
      <c r="B757" s="122"/>
      <c r="C757" s="122"/>
      <c r="D757" s="122"/>
      <c r="E757" s="122"/>
      <c r="F757" s="122"/>
      <c r="G757" s="122"/>
      <c r="H757" s="122"/>
      <c r="I757" s="122"/>
      <c r="J757" s="122"/>
      <c r="K757" s="122"/>
      <c r="N757" s="176"/>
      <c r="P757" s="176"/>
    </row>
    <row r="758" spans="1:16" x14ac:dyDescent="0.2">
      <c r="A758" s="122"/>
      <c r="B758" s="122"/>
      <c r="C758" s="122"/>
      <c r="D758" s="122"/>
      <c r="E758" s="122"/>
      <c r="F758" s="122"/>
      <c r="G758" s="122"/>
      <c r="H758" s="122"/>
      <c r="I758" s="122"/>
      <c r="J758" s="122"/>
      <c r="K758" s="122"/>
      <c r="N758" s="176"/>
      <c r="P758" s="176"/>
    </row>
    <row r="759" spans="1:16" x14ac:dyDescent="0.2">
      <c r="A759" s="122"/>
      <c r="B759" s="122"/>
      <c r="C759" s="122"/>
      <c r="D759" s="122"/>
      <c r="E759" s="122"/>
      <c r="F759" s="122"/>
      <c r="G759" s="122"/>
      <c r="H759" s="122"/>
      <c r="I759" s="122"/>
      <c r="J759" s="122"/>
      <c r="K759" s="122"/>
      <c r="N759" s="176"/>
      <c r="P759" s="176"/>
    </row>
    <row r="760" spans="1:16" x14ac:dyDescent="0.2">
      <c r="A760" s="122"/>
      <c r="B760" s="122"/>
      <c r="C760" s="122"/>
      <c r="D760" s="122"/>
      <c r="E760" s="122"/>
      <c r="F760" s="122"/>
      <c r="G760" s="122"/>
      <c r="H760" s="122"/>
      <c r="I760" s="122"/>
      <c r="J760" s="122"/>
      <c r="K760" s="122"/>
      <c r="N760" s="176"/>
      <c r="P760" s="176"/>
    </row>
    <row r="761" spans="1:16" x14ac:dyDescent="0.2">
      <c r="A761" s="122"/>
      <c r="B761" s="122"/>
      <c r="C761" s="122"/>
      <c r="D761" s="122"/>
      <c r="E761" s="122"/>
      <c r="F761" s="122"/>
      <c r="G761" s="122"/>
      <c r="H761" s="122"/>
      <c r="I761" s="122"/>
      <c r="J761" s="122"/>
      <c r="K761" s="122"/>
      <c r="N761" s="176"/>
      <c r="P761" s="176"/>
    </row>
    <row r="762" spans="1:16" x14ac:dyDescent="0.2">
      <c r="A762" s="122"/>
      <c r="B762" s="122"/>
      <c r="C762" s="122"/>
      <c r="D762" s="122"/>
      <c r="E762" s="122"/>
      <c r="F762" s="122"/>
      <c r="G762" s="122"/>
      <c r="H762" s="122"/>
      <c r="I762" s="122"/>
      <c r="J762" s="122"/>
      <c r="K762" s="122"/>
      <c r="N762" s="176"/>
      <c r="P762" s="176"/>
    </row>
    <row r="763" spans="1:16" x14ac:dyDescent="0.2">
      <c r="A763" s="122"/>
      <c r="B763" s="122"/>
      <c r="C763" s="122"/>
      <c r="D763" s="122"/>
      <c r="E763" s="122"/>
      <c r="F763" s="122"/>
      <c r="G763" s="122"/>
      <c r="H763" s="122"/>
      <c r="I763" s="122"/>
      <c r="J763" s="122"/>
      <c r="K763" s="122"/>
      <c r="N763" s="176"/>
      <c r="P763" s="176"/>
    </row>
    <row r="764" spans="1:16" x14ac:dyDescent="0.2">
      <c r="A764" s="122"/>
      <c r="B764" s="122"/>
      <c r="C764" s="122"/>
      <c r="D764" s="122"/>
      <c r="E764" s="122"/>
      <c r="F764" s="122"/>
      <c r="G764" s="122"/>
      <c r="H764" s="122"/>
      <c r="I764" s="122"/>
      <c r="J764" s="122"/>
      <c r="K764" s="122"/>
      <c r="N764" s="176"/>
      <c r="P764" s="176"/>
    </row>
    <row r="765" spans="1:16" x14ac:dyDescent="0.2">
      <c r="A765" s="122"/>
      <c r="B765" s="122"/>
      <c r="C765" s="122"/>
      <c r="D765" s="122"/>
      <c r="E765" s="122"/>
      <c r="F765" s="122"/>
      <c r="G765" s="122"/>
      <c r="H765" s="122"/>
      <c r="I765" s="122"/>
      <c r="J765" s="122"/>
      <c r="K765" s="122"/>
      <c r="N765" s="176"/>
      <c r="P765" s="176"/>
    </row>
    <row r="766" spans="1:16" x14ac:dyDescent="0.2">
      <c r="A766" s="122"/>
      <c r="B766" s="122"/>
      <c r="C766" s="122"/>
      <c r="D766" s="122"/>
      <c r="E766" s="122"/>
      <c r="F766" s="122"/>
      <c r="G766" s="122"/>
      <c r="H766" s="122"/>
      <c r="I766" s="122"/>
      <c r="J766" s="122"/>
      <c r="K766" s="122"/>
      <c r="N766" s="176"/>
      <c r="P766" s="176"/>
    </row>
    <row r="767" spans="1:16" x14ac:dyDescent="0.2">
      <c r="A767" s="122"/>
      <c r="B767" s="122"/>
      <c r="C767" s="122"/>
      <c r="D767" s="122"/>
      <c r="E767" s="122"/>
      <c r="F767" s="122"/>
      <c r="G767" s="122"/>
      <c r="H767" s="122"/>
      <c r="I767" s="122"/>
      <c r="J767" s="122"/>
      <c r="K767" s="122"/>
      <c r="N767" s="176"/>
      <c r="P767" s="176"/>
    </row>
    <row r="768" spans="1:16" x14ac:dyDescent="0.2">
      <c r="A768" s="122"/>
      <c r="B768" s="122"/>
      <c r="C768" s="122"/>
      <c r="D768" s="122"/>
      <c r="E768" s="122"/>
      <c r="F768" s="122"/>
      <c r="G768" s="122"/>
      <c r="H768" s="122"/>
      <c r="I768" s="122"/>
      <c r="J768" s="122"/>
      <c r="K768" s="122"/>
      <c r="N768" s="176"/>
      <c r="P768" s="176"/>
    </row>
    <row r="769" spans="1:16" x14ac:dyDescent="0.2">
      <c r="A769" s="122"/>
      <c r="B769" s="122"/>
      <c r="C769" s="122"/>
      <c r="D769" s="122"/>
      <c r="E769" s="122"/>
      <c r="F769" s="122"/>
      <c r="G769" s="122"/>
      <c r="H769" s="122"/>
      <c r="I769" s="122"/>
      <c r="J769" s="122"/>
      <c r="K769" s="122"/>
      <c r="N769" s="176"/>
      <c r="P769" s="176"/>
    </row>
    <row r="770" spans="1:16" x14ac:dyDescent="0.2">
      <c r="A770" s="122"/>
      <c r="B770" s="122"/>
      <c r="C770" s="122"/>
      <c r="D770" s="122"/>
      <c r="E770" s="122"/>
      <c r="F770" s="122"/>
      <c r="G770" s="122"/>
      <c r="H770" s="122"/>
      <c r="I770" s="122"/>
      <c r="J770" s="122"/>
      <c r="K770" s="122"/>
      <c r="N770" s="176"/>
      <c r="P770" s="176"/>
    </row>
    <row r="771" spans="1:16" x14ac:dyDescent="0.2">
      <c r="A771" s="122"/>
      <c r="B771" s="122"/>
      <c r="C771" s="122"/>
      <c r="D771" s="122"/>
      <c r="E771" s="122"/>
      <c r="F771" s="122"/>
      <c r="G771" s="122"/>
      <c r="H771" s="122"/>
      <c r="I771" s="122"/>
      <c r="J771" s="122"/>
      <c r="K771" s="122"/>
      <c r="N771" s="176"/>
      <c r="P771" s="176"/>
    </row>
    <row r="772" spans="1:16" x14ac:dyDescent="0.2">
      <c r="A772" s="122"/>
      <c r="B772" s="122"/>
      <c r="C772" s="122"/>
      <c r="D772" s="122"/>
      <c r="E772" s="122"/>
      <c r="F772" s="122"/>
      <c r="G772" s="122"/>
      <c r="H772" s="122"/>
      <c r="I772" s="122"/>
      <c r="J772" s="122"/>
      <c r="K772" s="122"/>
      <c r="N772" s="176"/>
      <c r="P772" s="176"/>
    </row>
    <row r="773" spans="1:16" x14ac:dyDescent="0.2">
      <c r="A773" s="122"/>
      <c r="B773" s="122"/>
      <c r="C773" s="122"/>
      <c r="D773" s="122"/>
      <c r="E773" s="122"/>
      <c r="F773" s="122"/>
      <c r="G773" s="122"/>
      <c r="H773" s="122"/>
      <c r="I773" s="122"/>
      <c r="J773" s="122"/>
      <c r="K773" s="122"/>
      <c r="N773" s="176"/>
      <c r="P773" s="176"/>
    </row>
    <row r="774" spans="1:16" x14ac:dyDescent="0.2">
      <c r="A774" s="122"/>
      <c r="B774" s="122"/>
      <c r="C774" s="122"/>
      <c r="D774" s="122"/>
      <c r="E774" s="122"/>
      <c r="F774" s="122"/>
      <c r="G774" s="122"/>
      <c r="H774" s="122"/>
      <c r="I774" s="122"/>
      <c r="J774" s="122"/>
      <c r="K774" s="122"/>
      <c r="N774" s="176"/>
      <c r="P774" s="176"/>
    </row>
    <row r="775" spans="1:16" x14ac:dyDescent="0.2">
      <c r="A775" s="122"/>
      <c r="B775" s="122"/>
      <c r="C775" s="122"/>
      <c r="D775" s="122"/>
      <c r="E775" s="122"/>
      <c r="F775" s="122"/>
      <c r="G775" s="122"/>
      <c r="H775" s="122"/>
      <c r="I775" s="122"/>
      <c r="J775" s="122"/>
      <c r="K775" s="122"/>
      <c r="N775" s="176"/>
      <c r="P775" s="176"/>
    </row>
    <row r="776" spans="1:16" x14ac:dyDescent="0.2">
      <c r="A776" s="122"/>
      <c r="B776" s="122"/>
      <c r="C776" s="122"/>
      <c r="D776" s="122"/>
      <c r="E776" s="122"/>
      <c r="F776" s="122"/>
      <c r="G776" s="122"/>
      <c r="H776" s="122"/>
      <c r="I776" s="122"/>
      <c r="J776" s="122"/>
      <c r="K776" s="122"/>
      <c r="N776" s="176"/>
      <c r="P776" s="176"/>
    </row>
    <row r="777" spans="1:16" x14ac:dyDescent="0.2">
      <c r="A777" s="122"/>
      <c r="B777" s="122"/>
      <c r="C777" s="122"/>
      <c r="D777" s="122"/>
      <c r="E777" s="122"/>
      <c r="F777" s="122"/>
      <c r="G777" s="122"/>
      <c r="H777" s="122"/>
      <c r="I777" s="122"/>
      <c r="J777" s="122"/>
      <c r="K777" s="122"/>
      <c r="N777" s="176"/>
      <c r="P777" s="176"/>
    </row>
    <row r="778" spans="1:16" x14ac:dyDescent="0.2">
      <c r="A778" s="122"/>
      <c r="B778" s="122"/>
      <c r="C778" s="122"/>
      <c r="D778" s="122"/>
      <c r="E778" s="122"/>
      <c r="F778" s="122"/>
      <c r="G778" s="122"/>
      <c r="H778" s="122"/>
      <c r="I778" s="122"/>
      <c r="J778" s="122"/>
      <c r="K778" s="122"/>
      <c r="N778" s="176"/>
      <c r="P778" s="176"/>
    </row>
    <row r="779" spans="1:16" x14ac:dyDescent="0.2">
      <c r="A779" s="122"/>
      <c r="B779" s="122"/>
      <c r="C779" s="122"/>
      <c r="D779" s="122"/>
      <c r="E779" s="122"/>
      <c r="F779" s="122"/>
      <c r="G779" s="122"/>
      <c r="H779" s="122"/>
      <c r="I779" s="122"/>
      <c r="J779" s="122"/>
      <c r="K779" s="122"/>
      <c r="N779" s="176"/>
      <c r="P779" s="176"/>
    </row>
    <row r="780" spans="1:16" x14ac:dyDescent="0.2">
      <c r="A780" s="122"/>
      <c r="B780" s="122"/>
      <c r="C780" s="122"/>
      <c r="D780" s="122"/>
      <c r="E780" s="122"/>
      <c r="F780" s="122"/>
      <c r="G780" s="122"/>
      <c r="H780" s="122"/>
      <c r="I780" s="122"/>
      <c r="J780" s="122"/>
      <c r="K780" s="122"/>
      <c r="N780" s="176"/>
      <c r="P780" s="176"/>
    </row>
    <row r="781" spans="1:16" x14ac:dyDescent="0.2">
      <c r="A781" s="122"/>
      <c r="B781" s="122"/>
      <c r="C781" s="122"/>
      <c r="D781" s="122"/>
      <c r="E781" s="122"/>
      <c r="F781" s="122"/>
      <c r="G781" s="122"/>
      <c r="H781" s="122"/>
      <c r="I781" s="122"/>
      <c r="J781" s="122"/>
      <c r="K781" s="122"/>
      <c r="N781" s="176"/>
      <c r="P781" s="176"/>
    </row>
    <row r="782" spans="1:16" x14ac:dyDescent="0.2">
      <c r="A782" s="122"/>
      <c r="B782" s="122"/>
      <c r="C782" s="122"/>
      <c r="D782" s="122"/>
      <c r="E782" s="122"/>
      <c r="F782" s="122"/>
      <c r="G782" s="122"/>
      <c r="H782" s="122"/>
      <c r="I782" s="122"/>
      <c r="J782" s="122"/>
      <c r="K782" s="122"/>
      <c r="N782" s="176"/>
      <c r="P782" s="176"/>
    </row>
    <row r="783" spans="1:16" x14ac:dyDescent="0.2">
      <c r="A783" s="122"/>
      <c r="B783" s="122"/>
      <c r="C783" s="122"/>
      <c r="D783" s="122"/>
      <c r="E783" s="122"/>
      <c r="F783" s="122"/>
      <c r="G783" s="122"/>
      <c r="H783" s="122"/>
      <c r="I783" s="122"/>
      <c r="J783" s="122"/>
      <c r="K783" s="122"/>
      <c r="N783" s="176"/>
      <c r="P783" s="176"/>
    </row>
    <row r="784" spans="1:16" x14ac:dyDescent="0.2">
      <c r="A784" s="122"/>
      <c r="B784" s="122"/>
      <c r="C784" s="122"/>
      <c r="D784" s="122"/>
      <c r="E784" s="122"/>
      <c r="F784" s="122"/>
      <c r="G784" s="122"/>
      <c r="H784" s="122"/>
      <c r="I784" s="122"/>
      <c r="J784" s="122"/>
      <c r="K784" s="122"/>
      <c r="N784" s="176"/>
      <c r="P784" s="176"/>
    </row>
    <row r="785" spans="1:16" x14ac:dyDescent="0.2">
      <c r="A785" s="122"/>
      <c r="B785" s="122"/>
      <c r="C785" s="122"/>
      <c r="D785" s="122"/>
      <c r="E785" s="122"/>
      <c r="F785" s="122"/>
      <c r="G785" s="122"/>
      <c r="H785" s="122"/>
      <c r="I785" s="122"/>
      <c r="J785" s="122"/>
      <c r="K785" s="122"/>
      <c r="N785" s="176"/>
      <c r="P785" s="176"/>
    </row>
    <row r="786" spans="1:16" x14ac:dyDescent="0.2">
      <c r="A786" s="122"/>
      <c r="B786" s="122"/>
      <c r="C786" s="122"/>
      <c r="D786" s="122"/>
      <c r="E786" s="122"/>
      <c r="F786" s="122"/>
      <c r="G786" s="122"/>
      <c r="H786" s="122"/>
      <c r="I786" s="122"/>
      <c r="J786" s="122"/>
      <c r="K786" s="122"/>
      <c r="N786" s="176"/>
      <c r="P786" s="176"/>
    </row>
    <row r="787" spans="1:16" x14ac:dyDescent="0.2">
      <c r="A787" s="122"/>
      <c r="B787" s="122"/>
      <c r="C787" s="122"/>
      <c r="D787" s="122"/>
      <c r="E787" s="122"/>
      <c r="F787" s="122"/>
      <c r="G787" s="122"/>
      <c r="H787" s="122"/>
      <c r="I787" s="122"/>
      <c r="J787" s="122"/>
      <c r="K787" s="122"/>
      <c r="N787" s="176"/>
      <c r="P787" s="176"/>
    </row>
    <row r="788" spans="1:16" x14ac:dyDescent="0.2">
      <c r="A788" s="122"/>
      <c r="B788" s="122"/>
      <c r="C788" s="122"/>
      <c r="D788" s="122"/>
      <c r="E788" s="122"/>
      <c r="F788" s="122"/>
      <c r="G788" s="122"/>
      <c r="H788" s="122"/>
      <c r="I788" s="122"/>
      <c r="J788" s="122"/>
      <c r="K788" s="122"/>
      <c r="N788" s="176"/>
      <c r="P788" s="176"/>
    </row>
    <row r="789" spans="1:16" x14ac:dyDescent="0.2">
      <c r="A789" s="122"/>
      <c r="B789" s="122"/>
      <c r="C789" s="122"/>
      <c r="D789" s="122"/>
      <c r="E789" s="122"/>
      <c r="F789" s="122"/>
      <c r="G789" s="122"/>
      <c r="H789" s="122"/>
      <c r="I789" s="122"/>
      <c r="J789" s="122"/>
      <c r="K789" s="122"/>
      <c r="N789" s="176"/>
      <c r="P789" s="176"/>
    </row>
    <row r="790" spans="1:16" x14ac:dyDescent="0.2">
      <c r="A790" s="122"/>
      <c r="B790" s="122"/>
      <c r="C790" s="122"/>
      <c r="D790" s="122"/>
      <c r="E790" s="122"/>
      <c r="F790" s="122"/>
      <c r="G790" s="122"/>
      <c r="H790" s="122"/>
      <c r="I790" s="122"/>
      <c r="J790" s="122"/>
      <c r="K790" s="122"/>
      <c r="N790" s="176"/>
      <c r="P790" s="176"/>
    </row>
    <row r="791" spans="1:16" x14ac:dyDescent="0.2">
      <c r="A791" s="122"/>
      <c r="B791" s="122"/>
      <c r="C791" s="122"/>
      <c r="D791" s="122"/>
      <c r="E791" s="122"/>
      <c r="F791" s="122"/>
      <c r="G791" s="122"/>
      <c r="H791" s="122"/>
      <c r="I791" s="122"/>
      <c r="J791" s="122"/>
      <c r="K791" s="122"/>
      <c r="N791" s="176"/>
      <c r="P791" s="176"/>
    </row>
    <row r="792" spans="1:16" x14ac:dyDescent="0.2">
      <c r="A792" s="122"/>
      <c r="B792" s="122"/>
      <c r="C792" s="122"/>
      <c r="D792" s="122"/>
      <c r="E792" s="122"/>
      <c r="F792" s="122"/>
      <c r="G792" s="122"/>
      <c r="H792" s="122"/>
      <c r="I792" s="122"/>
      <c r="J792" s="122"/>
      <c r="K792" s="122"/>
      <c r="N792" s="176"/>
      <c r="P792" s="176"/>
    </row>
    <row r="793" spans="1:16" x14ac:dyDescent="0.2">
      <c r="A793" s="122"/>
      <c r="B793" s="122"/>
      <c r="C793" s="122"/>
      <c r="D793" s="122"/>
      <c r="E793" s="122"/>
      <c r="F793" s="122"/>
      <c r="G793" s="122"/>
      <c r="H793" s="122"/>
      <c r="I793" s="122"/>
      <c r="J793" s="122"/>
      <c r="K793" s="122"/>
      <c r="N793" s="176"/>
      <c r="P793" s="176"/>
    </row>
    <row r="794" spans="1:16" x14ac:dyDescent="0.2">
      <c r="A794" s="122"/>
      <c r="B794" s="122"/>
      <c r="C794" s="122"/>
      <c r="D794" s="122"/>
      <c r="E794" s="122"/>
      <c r="F794" s="122"/>
      <c r="G794" s="122"/>
      <c r="H794" s="122"/>
      <c r="I794" s="122"/>
      <c r="J794" s="122"/>
      <c r="K794" s="122"/>
      <c r="N794" s="176"/>
      <c r="P794" s="176"/>
    </row>
    <row r="795" spans="1:16" x14ac:dyDescent="0.2">
      <c r="A795" s="122"/>
      <c r="B795" s="122"/>
      <c r="C795" s="122"/>
      <c r="D795" s="122"/>
      <c r="E795" s="122"/>
      <c r="F795" s="122"/>
      <c r="G795" s="122"/>
      <c r="H795" s="122"/>
      <c r="I795" s="122"/>
      <c r="J795" s="122"/>
      <c r="K795" s="122"/>
      <c r="N795" s="176"/>
      <c r="P795" s="176"/>
    </row>
    <row r="796" spans="1:16" x14ac:dyDescent="0.2">
      <c r="A796" s="122"/>
      <c r="B796" s="122"/>
      <c r="C796" s="122"/>
      <c r="D796" s="122"/>
      <c r="E796" s="122"/>
      <c r="F796" s="122"/>
      <c r="G796" s="122"/>
      <c r="H796" s="122"/>
      <c r="I796" s="122"/>
      <c r="J796" s="122"/>
      <c r="K796" s="122"/>
      <c r="N796" s="176"/>
      <c r="P796" s="176"/>
    </row>
    <row r="797" spans="1:16" x14ac:dyDescent="0.2">
      <c r="A797" s="122"/>
      <c r="B797" s="122"/>
      <c r="C797" s="122"/>
      <c r="D797" s="122"/>
      <c r="E797" s="122"/>
      <c r="F797" s="122"/>
      <c r="G797" s="122"/>
      <c r="H797" s="122"/>
      <c r="I797" s="122"/>
      <c r="J797" s="122"/>
      <c r="K797" s="122"/>
      <c r="N797" s="176"/>
      <c r="P797" s="176"/>
    </row>
    <row r="798" spans="1:16" x14ac:dyDescent="0.2">
      <c r="A798" s="122"/>
      <c r="B798" s="122"/>
      <c r="C798" s="122"/>
      <c r="D798" s="122"/>
      <c r="E798" s="122"/>
      <c r="F798" s="122"/>
      <c r="G798" s="122"/>
      <c r="H798" s="122"/>
      <c r="I798" s="122"/>
      <c r="J798" s="122"/>
      <c r="K798" s="122"/>
      <c r="N798" s="176"/>
      <c r="P798" s="176"/>
    </row>
    <row r="799" spans="1:16" x14ac:dyDescent="0.2">
      <c r="A799" s="122"/>
      <c r="B799" s="122"/>
      <c r="C799" s="122"/>
      <c r="D799" s="122"/>
      <c r="E799" s="122"/>
      <c r="F799" s="122"/>
      <c r="G799" s="122"/>
      <c r="H799" s="122"/>
      <c r="I799" s="122"/>
      <c r="J799" s="122"/>
      <c r="K799" s="122"/>
      <c r="N799" s="176"/>
      <c r="P799" s="176"/>
    </row>
    <row r="800" spans="1:16" x14ac:dyDescent="0.2">
      <c r="A800" s="122"/>
      <c r="B800" s="122"/>
      <c r="C800" s="122"/>
      <c r="D800" s="122"/>
      <c r="E800" s="122"/>
      <c r="F800" s="122"/>
      <c r="G800" s="122"/>
      <c r="H800" s="122"/>
      <c r="I800" s="122"/>
      <c r="J800" s="122"/>
      <c r="K800" s="122"/>
      <c r="N800" s="176"/>
      <c r="P800" s="176"/>
    </row>
    <row r="801" spans="1:16" x14ac:dyDescent="0.2">
      <c r="A801" s="122"/>
      <c r="B801" s="122"/>
      <c r="C801" s="122"/>
      <c r="D801" s="122"/>
      <c r="E801" s="122"/>
      <c r="F801" s="122"/>
      <c r="G801" s="122"/>
      <c r="H801" s="122"/>
      <c r="I801" s="122"/>
      <c r="J801" s="122"/>
      <c r="K801" s="122"/>
      <c r="N801" s="176"/>
      <c r="P801" s="176"/>
    </row>
    <row r="802" spans="1:16" x14ac:dyDescent="0.2">
      <c r="A802" s="122"/>
      <c r="B802" s="122"/>
      <c r="C802" s="122"/>
      <c r="D802" s="122"/>
      <c r="E802" s="122"/>
      <c r="F802" s="122"/>
      <c r="G802" s="122"/>
      <c r="H802" s="122"/>
      <c r="I802" s="122"/>
      <c r="J802" s="122"/>
      <c r="K802" s="122"/>
      <c r="N802" s="176"/>
      <c r="P802" s="176"/>
    </row>
    <row r="803" spans="1:16" x14ac:dyDescent="0.2">
      <c r="A803" s="122"/>
      <c r="B803" s="122"/>
      <c r="C803" s="122"/>
      <c r="D803" s="122"/>
      <c r="E803" s="122"/>
      <c r="F803" s="122"/>
      <c r="G803" s="122"/>
      <c r="H803" s="122"/>
      <c r="I803" s="122"/>
      <c r="J803" s="122"/>
      <c r="K803" s="122"/>
      <c r="N803" s="176"/>
      <c r="P803" s="176"/>
    </row>
    <row r="804" spans="1:16" x14ac:dyDescent="0.2">
      <c r="A804" s="122"/>
      <c r="B804" s="122"/>
      <c r="C804" s="122"/>
      <c r="D804" s="122"/>
      <c r="E804" s="122"/>
      <c r="F804" s="122"/>
      <c r="G804" s="122"/>
      <c r="H804" s="122"/>
      <c r="I804" s="122"/>
      <c r="J804" s="122"/>
      <c r="K804" s="122"/>
      <c r="N804" s="176"/>
      <c r="P804" s="176"/>
    </row>
    <row r="805" spans="1:16" x14ac:dyDescent="0.2">
      <c r="A805" s="122"/>
      <c r="B805" s="122"/>
      <c r="C805" s="122"/>
      <c r="D805" s="122"/>
      <c r="E805" s="122"/>
      <c r="F805" s="122"/>
      <c r="G805" s="122"/>
      <c r="H805" s="122"/>
      <c r="I805" s="122"/>
      <c r="J805" s="122"/>
      <c r="K805" s="122"/>
      <c r="N805" s="176"/>
      <c r="P805" s="176"/>
    </row>
    <row r="806" spans="1:16" x14ac:dyDescent="0.2">
      <c r="A806" s="122"/>
      <c r="B806" s="122"/>
      <c r="C806" s="122"/>
      <c r="D806" s="122"/>
      <c r="E806" s="122"/>
      <c r="F806" s="122"/>
      <c r="G806" s="122"/>
      <c r="H806" s="122"/>
      <c r="I806" s="122"/>
      <c r="J806" s="122"/>
      <c r="K806" s="122"/>
      <c r="N806" s="176"/>
      <c r="P806" s="176"/>
    </row>
    <row r="807" spans="1:16" x14ac:dyDescent="0.2">
      <c r="A807" s="122"/>
      <c r="B807" s="122"/>
      <c r="C807" s="122"/>
      <c r="D807" s="122"/>
      <c r="E807" s="122"/>
      <c r="F807" s="122"/>
      <c r="G807" s="122"/>
      <c r="H807" s="122"/>
      <c r="I807" s="122"/>
      <c r="J807" s="122"/>
      <c r="K807" s="122"/>
      <c r="N807" s="176"/>
      <c r="P807" s="176"/>
    </row>
    <row r="808" spans="1:16" x14ac:dyDescent="0.2">
      <c r="A808" s="122"/>
      <c r="B808" s="122"/>
      <c r="C808" s="122"/>
      <c r="D808" s="122"/>
      <c r="E808" s="122"/>
      <c r="F808" s="122"/>
      <c r="G808" s="122"/>
      <c r="H808" s="122"/>
      <c r="I808" s="122"/>
      <c r="J808" s="122"/>
      <c r="K808" s="122"/>
      <c r="N808" s="176"/>
      <c r="P808" s="176"/>
    </row>
    <row r="809" spans="1:16" x14ac:dyDescent="0.2">
      <c r="A809" s="122"/>
      <c r="B809" s="122"/>
      <c r="C809" s="122"/>
      <c r="D809" s="122"/>
      <c r="E809" s="122"/>
      <c r="F809" s="122"/>
      <c r="G809" s="122"/>
      <c r="H809" s="122"/>
      <c r="I809" s="122"/>
      <c r="J809" s="122"/>
      <c r="K809" s="122"/>
      <c r="N809" s="176"/>
      <c r="P809" s="176"/>
    </row>
    <row r="810" spans="1:16" x14ac:dyDescent="0.2">
      <c r="A810" s="122"/>
      <c r="B810" s="122"/>
      <c r="C810" s="122"/>
      <c r="D810" s="122"/>
      <c r="E810" s="122"/>
      <c r="F810" s="122"/>
      <c r="G810" s="122"/>
      <c r="H810" s="122"/>
      <c r="I810" s="122"/>
      <c r="J810" s="122"/>
      <c r="K810" s="122"/>
      <c r="N810" s="176"/>
      <c r="P810" s="176"/>
    </row>
    <row r="811" spans="1:16" x14ac:dyDescent="0.2">
      <c r="A811" s="122"/>
      <c r="B811" s="122"/>
      <c r="C811" s="122"/>
      <c r="D811" s="122"/>
      <c r="E811" s="122"/>
      <c r="F811" s="122"/>
      <c r="G811" s="122"/>
      <c r="H811" s="122"/>
      <c r="I811" s="122"/>
      <c r="J811" s="122"/>
      <c r="K811" s="122"/>
      <c r="N811" s="176"/>
      <c r="P811" s="176"/>
    </row>
    <row r="812" spans="1:16" x14ac:dyDescent="0.2">
      <c r="A812" s="122"/>
      <c r="B812" s="122"/>
      <c r="C812" s="122"/>
      <c r="D812" s="122"/>
      <c r="E812" s="122"/>
      <c r="F812" s="122"/>
      <c r="G812" s="122"/>
      <c r="H812" s="122"/>
      <c r="I812" s="122"/>
      <c r="J812" s="122"/>
      <c r="K812" s="122"/>
      <c r="N812" s="176"/>
      <c r="P812" s="176"/>
    </row>
    <row r="813" spans="1:16" x14ac:dyDescent="0.2">
      <c r="A813" s="122"/>
      <c r="B813" s="122"/>
      <c r="C813" s="122"/>
      <c r="D813" s="122"/>
      <c r="E813" s="122"/>
      <c r="F813" s="122"/>
      <c r="G813" s="122"/>
      <c r="H813" s="122"/>
      <c r="I813" s="122"/>
      <c r="J813" s="122"/>
      <c r="K813" s="122"/>
      <c r="N813" s="176"/>
      <c r="P813" s="176"/>
    </row>
    <row r="814" spans="1:16" x14ac:dyDescent="0.2">
      <c r="A814" s="122"/>
      <c r="B814" s="122"/>
      <c r="C814" s="122"/>
      <c r="D814" s="122"/>
      <c r="E814" s="122"/>
      <c r="F814" s="122"/>
      <c r="G814" s="122"/>
      <c r="H814" s="122"/>
      <c r="I814" s="122"/>
      <c r="J814" s="122"/>
      <c r="K814" s="122"/>
      <c r="N814" s="176"/>
      <c r="P814" s="176"/>
    </row>
    <row r="815" spans="1:16" x14ac:dyDescent="0.2">
      <c r="A815" s="122"/>
      <c r="B815" s="122"/>
      <c r="C815" s="122"/>
      <c r="D815" s="122"/>
      <c r="E815" s="122"/>
      <c r="F815" s="122"/>
      <c r="G815" s="122"/>
      <c r="H815" s="122"/>
      <c r="I815" s="122"/>
      <c r="J815" s="122"/>
      <c r="K815" s="122"/>
      <c r="N815" s="176"/>
      <c r="P815" s="176"/>
    </row>
    <row r="816" spans="1:16" x14ac:dyDescent="0.2">
      <c r="A816" s="122"/>
      <c r="B816" s="122"/>
      <c r="C816" s="122"/>
      <c r="D816" s="122"/>
      <c r="E816" s="122"/>
      <c r="F816" s="122"/>
      <c r="G816" s="122"/>
      <c r="H816" s="122"/>
      <c r="I816" s="122"/>
      <c r="J816" s="122"/>
      <c r="K816" s="122"/>
      <c r="N816" s="176"/>
      <c r="P816" s="176"/>
    </row>
    <row r="817" spans="1:16" x14ac:dyDescent="0.2">
      <c r="A817" s="122"/>
      <c r="B817" s="122"/>
      <c r="C817" s="122"/>
      <c r="D817" s="122"/>
      <c r="E817" s="122"/>
      <c r="F817" s="122"/>
      <c r="G817" s="122"/>
      <c r="H817" s="122"/>
      <c r="I817" s="122"/>
      <c r="J817" s="122"/>
      <c r="K817" s="122"/>
      <c r="N817" s="176"/>
      <c r="P817" s="176"/>
    </row>
    <row r="818" spans="1:16" x14ac:dyDescent="0.2">
      <c r="A818" s="122"/>
      <c r="B818" s="122"/>
      <c r="C818" s="122"/>
      <c r="D818" s="122"/>
      <c r="E818" s="122"/>
      <c r="F818" s="122"/>
      <c r="G818" s="122"/>
      <c r="H818" s="122"/>
      <c r="I818" s="122"/>
      <c r="J818" s="122"/>
      <c r="K818" s="122"/>
      <c r="N818" s="176"/>
      <c r="P818" s="176"/>
    </row>
    <row r="819" spans="1:16" x14ac:dyDescent="0.2">
      <c r="A819" s="122"/>
      <c r="B819" s="122"/>
      <c r="C819" s="122"/>
      <c r="D819" s="122"/>
      <c r="E819" s="122"/>
      <c r="F819" s="122"/>
      <c r="G819" s="122"/>
      <c r="H819" s="122"/>
      <c r="I819" s="122"/>
      <c r="J819" s="122"/>
      <c r="K819" s="122"/>
      <c r="N819" s="176"/>
      <c r="P819" s="176"/>
    </row>
    <row r="820" spans="1:16" x14ac:dyDescent="0.2">
      <c r="A820" s="122"/>
      <c r="B820" s="122"/>
      <c r="C820" s="122"/>
      <c r="D820" s="122"/>
      <c r="E820" s="122"/>
      <c r="F820" s="122"/>
      <c r="G820" s="122"/>
      <c r="H820" s="122"/>
      <c r="I820" s="122"/>
      <c r="J820" s="122"/>
      <c r="K820" s="122"/>
      <c r="N820" s="176"/>
      <c r="P820" s="176"/>
    </row>
    <row r="821" spans="1:16" x14ac:dyDescent="0.2">
      <c r="A821" s="122"/>
      <c r="B821" s="122"/>
      <c r="C821" s="122"/>
      <c r="D821" s="122"/>
      <c r="E821" s="122"/>
      <c r="F821" s="122"/>
      <c r="G821" s="122"/>
      <c r="H821" s="122"/>
      <c r="I821" s="122"/>
      <c r="J821" s="122"/>
      <c r="K821" s="122"/>
      <c r="N821" s="176"/>
      <c r="P821" s="176"/>
    </row>
    <row r="822" spans="1:16" x14ac:dyDescent="0.2">
      <c r="A822" s="122"/>
      <c r="B822" s="122"/>
      <c r="C822" s="122"/>
      <c r="D822" s="122"/>
      <c r="E822" s="122"/>
      <c r="F822" s="122"/>
      <c r="G822" s="122"/>
      <c r="H822" s="122"/>
      <c r="I822" s="122"/>
      <c r="J822" s="122"/>
      <c r="K822" s="122"/>
      <c r="N822" s="176"/>
      <c r="P822" s="176"/>
    </row>
    <row r="823" spans="1:16" x14ac:dyDescent="0.2">
      <c r="A823" s="122"/>
      <c r="B823" s="122"/>
      <c r="C823" s="122"/>
      <c r="D823" s="122"/>
      <c r="E823" s="122"/>
      <c r="F823" s="122"/>
      <c r="G823" s="122"/>
      <c r="H823" s="122"/>
      <c r="I823" s="122"/>
      <c r="J823" s="122"/>
      <c r="K823" s="122"/>
      <c r="N823" s="176"/>
      <c r="P823" s="176"/>
    </row>
    <row r="824" spans="1:16" x14ac:dyDescent="0.2">
      <c r="A824" s="122"/>
      <c r="B824" s="122"/>
      <c r="C824" s="122"/>
      <c r="D824" s="122"/>
      <c r="E824" s="122"/>
      <c r="F824" s="122"/>
      <c r="G824" s="122"/>
      <c r="H824" s="122"/>
      <c r="I824" s="122"/>
      <c r="J824" s="122"/>
      <c r="K824" s="122"/>
      <c r="N824" s="176"/>
      <c r="P824" s="176"/>
    </row>
    <row r="825" spans="1:16" x14ac:dyDescent="0.2">
      <c r="A825" s="122"/>
      <c r="B825" s="122"/>
      <c r="C825" s="122"/>
      <c r="D825" s="122"/>
      <c r="E825" s="122"/>
      <c r="F825" s="122"/>
      <c r="G825" s="122"/>
      <c r="H825" s="122"/>
      <c r="I825" s="122"/>
      <c r="J825" s="122"/>
      <c r="K825" s="122"/>
      <c r="N825" s="176"/>
      <c r="P825" s="176"/>
    </row>
    <row r="826" spans="1:16" x14ac:dyDescent="0.2">
      <c r="A826" s="122"/>
      <c r="B826" s="122"/>
      <c r="C826" s="122"/>
      <c r="D826" s="122"/>
      <c r="E826" s="122"/>
      <c r="F826" s="122"/>
      <c r="G826" s="122"/>
      <c r="H826" s="122"/>
      <c r="I826" s="122"/>
      <c r="J826" s="122"/>
      <c r="K826" s="122"/>
      <c r="N826" s="176"/>
      <c r="P826" s="176"/>
    </row>
    <row r="827" spans="1:16" x14ac:dyDescent="0.2">
      <c r="A827" s="122"/>
      <c r="B827" s="122"/>
      <c r="C827" s="122"/>
      <c r="D827" s="122"/>
      <c r="E827" s="122"/>
      <c r="F827" s="122"/>
      <c r="G827" s="122"/>
      <c r="H827" s="122"/>
      <c r="I827" s="122"/>
      <c r="J827" s="122"/>
      <c r="K827" s="122"/>
      <c r="N827" s="176"/>
      <c r="P827" s="176"/>
    </row>
    <row r="828" spans="1:16" x14ac:dyDescent="0.2">
      <c r="A828" s="122"/>
      <c r="B828" s="122"/>
      <c r="C828" s="122"/>
      <c r="D828" s="122"/>
      <c r="E828" s="122"/>
      <c r="F828" s="122"/>
      <c r="G828" s="122"/>
      <c r="H828" s="122"/>
      <c r="I828" s="122"/>
      <c r="J828" s="122"/>
      <c r="K828" s="122"/>
      <c r="N828" s="176"/>
      <c r="P828" s="176"/>
    </row>
    <row r="829" spans="1:16" x14ac:dyDescent="0.2">
      <c r="A829" s="122"/>
      <c r="B829" s="122"/>
      <c r="C829" s="122"/>
      <c r="D829" s="122"/>
      <c r="E829" s="122"/>
      <c r="F829" s="122"/>
      <c r="G829" s="122"/>
      <c r="H829" s="122"/>
      <c r="I829" s="122"/>
      <c r="J829" s="122"/>
      <c r="K829" s="122"/>
      <c r="N829" s="176"/>
      <c r="P829" s="176"/>
    </row>
    <row r="830" spans="1:16" x14ac:dyDescent="0.2">
      <c r="A830" s="122"/>
      <c r="B830" s="122"/>
      <c r="C830" s="122"/>
      <c r="D830" s="122"/>
      <c r="E830" s="122"/>
      <c r="F830" s="122"/>
      <c r="G830" s="122"/>
      <c r="H830" s="122"/>
      <c r="I830" s="122"/>
      <c r="J830" s="122"/>
      <c r="K830" s="122"/>
      <c r="N830" s="176"/>
      <c r="P830" s="176"/>
    </row>
    <row r="831" spans="1:16" x14ac:dyDescent="0.2">
      <c r="A831" s="122"/>
      <c r="B831" s="122"/>
      <c r="C831" s="122"/>
      <c r="D831" s="122"/>
      <c r="E831" s="122"/>
      <c r="F831" s="122"/>
      <c r="G831" s="122"/>
      <c r="H831" s="122"/>
      <c r="I831" s="122"/>
      <c r="J831" s="122"/>
      <c r="K831" s="122"/>
      <c r="N831" s="176"/>
      <c r="P831" s="176"/>
    </row>
    <row r="832" spans="1:16" x14ac:dyDescent="0.2">
      <c r="A832" s="122"/>
      <c r="B832" s="122"/>
      <c r="C832" s="122"/>
      <c r="D832" s="122"/>
      <c r="E832" s="122"/>
      <c r="F832" s="122"/>
      <c r="G832" s="122"/>
      <c r="H832" s="122"/>
      <c r="I832" s="122"/>
      <c r="J832" s="122"/>
      <c r="K832" s="122"/>
      <c r="N832" s="176"/>
      <c r="P832" s="176"/>
    </row>
    <row r="833" spans="1:16" x14ac:dyDescent="0.2">
      <c r="A833" s="122"/>
      <c r="B833" s="122"/>
      <c r="C833" s="122"/>
      <c r="D833" s="122"/>
      <c r="E833" s="122"/>
      <c r="F833" s="122"/>
      <c r="G833" s="122"/>
      <c r="H833" s="122"/>
      <c r="I833" s="122"/>
      <c r="J833" s="122"/>
      <c r="K833" s="122"/>
      <c r="N833" s="176"/>
      <c r="P833" s="176"/>
    </row>
    <row r="834" spans="1:16" x14ac:dyDescent="0.2">
      <c r="A834" s="122"/>
      <c r="B834" s="122"/>
      <c r="C834" s="122"/>
      <c r="D834" s="122"/>
      <c r="E834" s="122"/>
      <c r="F834" s="122"/>
      <c r="G834" s="122"/>
      <c r="H834" s="122"/>
      <c r="I834" s="122"/>
      <c r="J834" s="122"/>
      <c r="K834" s="122"/>
      <c r="N834" s="176"/>
      <c r="P834" s="176"/>
    </row>
    <row r="835" spans="1:16" x14ac:dyDescent="0.2">
      <c r="A835" s="122"/>
      <c r="B835" s="122"/>
      <c r="C835" s="122"/>
      <c r="D835" s="122"/>
      <c r="E835" s="122"/>
      <c r="F835" s="122"/>
      <c r="G835" s="122"/>
      <c r="H835" s="122"/>
      <c r="I835" s="122"/>
      <c r="J835" s="122"/>
      <c r="K835" s="122"/>
      <c r="N835" s="176"/>
      <c r="P835" s="176"/>
    </row>
    <row r="836" spans="1:16" x14ac:dyDescent="0.2">
      <c r="A836" s="122"/>
      <c r="B836" s="122"/>
      <c r="C836" s="122"/>
      <c r="D836" s="122"/>
      <c r="E836" s="122"/>
      <c r="F836" s="122"/>
      <c r="G836" s="122"/>
      <c r="H836" s="122"/>
      <c r="I836" s="122"/>
      <c r="J836" s="122"/>
      <c r="K836" s="122"/>
      <c r="N836" s="176"/>
      <c r="P836" s="176"/>
    </row>
    <row r="837" spans="1:16" x14ac:dyDescent="0.2">
      <c r="A837" s="122"/>
      <c r="B837" s="122"/>
      <c r="C837" s="122"/>
      <c r="D837" s="122"/>
      <c r="E837" s="122"/>
      <c r="F837" s="122"/>
      <c r="G837" s="122"/>
      <c r="H837" s="122"/>
      <c r="I837" s="122"/>
      <c r="J837" s="122"/>
      <c r="K837" s="122"/>
      <c r="N837" s="176"/>
      <c r="P837" s="176"/>
    </row>
    <row r="838" spans="1:16" x14ac:dyDescent="0.2">
      <c r="A838" s="122"/>
      <c r="B838" s="122"/>
      <c r="C838" s="122"/>
      <c r="D838" s="122"/>
      <c r="E838" s="122"/>
      <c r="F838" s="122"/>
      <c r="G838" s="122"/>
      <c r="H838" s="122"/>
      <c r="I838" s="122"/>
      <c r="J838" s="122"/>
      <c r="K838" s="122"/>
      <c r="N838" s="176"/>
      <c r="P838" s="176"/>
    </row>
    <row r="839" spans="1:16" x14ac:dyDescent="0.2">
      <c r="A839" s="122"/>
      <c r="B839" s="122"/>
      <c r="C839" s="122"/>
      <c r="D839" s="122"/>
      <c r="E839" s="122"/>
      <c r="F839" s="122"/>
      <c r="G839" s="122"/>
      <c r="H839" s="122"/>
      <c r="I839" s="122"/>
      <c r="J839" s="122"/>
      <c r="K839" s="122"/>
      <c r="N839" s="176"/>
      <c r="P839" s="176"/>
    </row>
    <row r="840" spans="1:16" x14ac:dyDescent="0.2">
      <c r="A840" s="122"/>
      <c r="B840" s="122"/>
      <c r="C840" s="122"/>
      <c r="D840" s="122"/>
      <c r="E840" s="122"/>
      <c r="F840" s="122"/>
      <c r="G840" s="122"/>
      <c r="H840" s="122"/>
      <c r="I840" s="122"/>
      <c r="J840" s="122"/>
      <c r="K840" s="122"/>
      <c r="N840" s="176"/>
      <c r="P840" s="176"/>
    </row>
    <row r="841" spans="1:16" x14ac:dyDescent="0.2">
      <c r="A841" s="122"/>
      <c r="B841" s="122"/>
      <c r="C841" s="122"/>
      <c r="D841" s="122"/>
      <c r="E841" s="122"/>
      <c r="F841" s="122"/>
      <c r="G841" s="122"/>
      <c r="H841" s="122"/>
      <c r="I841" s="122"/>
      <c r="J841" s="122"/>
      <c r="K841" s="122"/>
      <c r="N841" s="176"/>
      <c r="P841" s="176"/>
    </row>
    <row r="842" spans="1:16" x14ac:dyDescent="0.2">
      <c r="A842" s="122"/>
      <c r="B842" s="122"/>
      <c r="C842" s="122"/>
      <c r="D842" s="122"/>
      <c r="E842" s="122"/>
      <c r="F842" s="122"/>
      <c r="G842" s="122"/>
      <c r="H842" s="122"/>
      <c r="I842" s="122"/>
      <c r="J842" s="122"/>
      <c r="K842" s="122"/>
      <c r="N842" s="176"/>
      <c r="P842" s="176"/>
    </row>
    <row r="843" spans="1:16" x14ac:dyDescent="0.2">
      <c r="A843" s="122"/>
      <c r="B843" s="122"/>
      <c r="C843" s="122"/>
      <c r="D843" s="122"/>
      <c r="E843" s="122"/>
      <c r="F843" s="122"/>
      <c r="G843" s="122"/>
      <c r="H843" s="122"/>
      <c r="I843" s="122"/>
      <c r="J843" s="122"/>
      <c r="K843" s="122"/>
      <c r="N843" s="176"/>
      <c r="P843" s="176"/>
    </row>
    <row r="844" spans="1:16" x14ac:dyDescent="0.2">
      <c r="A844" s="122"/>
      <c r="B844" s="122"/>
      <c r="C844" s="122"/>
      <c r="D844" s="122"/>
      <c r="E844" s="122"/>
      <c r="F844" s="122"/>
      <c r="G844" s="122"/>
      <c r="H844" s="122"/>
      <c r="I844" s="122"/>
      <c r="J844" s="122"/>
      <c r="K844" s="122"/>
      <c r="N844" s="176"/>
      <c r="P844" s="176"/>
    </row>
    <row r="845" spans="1:16" x14ac:dyDescent="0.2">
      <c r="A845" s="122"/>
      <c r="B845" s="122"/>
      <c r="C845" s="122"/>
      <c r="D845" s="122"/>
      <c r="E845" s="122"/>
      <c r="F845" s="122"/>
      <c r="G845" s="122"/>
      <c r="H845" s="122"/>
      <c r="I845" s="122"/>
      <c r="J845" s="122"/>
      <c r="K845" s="122"/>
      <c r="N845" s="176"/>
      <c r="P845" s="176"/>
    </row>
    <row r="846" spans="1:16" x14ac:dyDescent="0.2">
      <c r="A846" s="122"/>
      <c r="B846" s="122"/>
      <c r="C846" s="122"/>
      <c r="D846" s="122"/>
      <c r="E846" s="122"/>
      <c r="F846" s="122"/>
      <c r="G846" s="122"/>
      <c r="H846" s="122"/>
      <c r="I846" s="122"/>
      <c r="J846" s="122"/>
      <c r="K846" s="122"/>
      <c r="N846" s="176"/>
      <c r="P846" s="176"/>
    </row>
    <row r="847" spans="1:16" x14ac:dyDescent="0.2">
      <c r="A847" s="122"/>
      <c r="B847" s="122"/>
      <c r="C847" s="122"/>
      <c r="D847" s="122"/>
      <c r="E847" s="122"/>
      <c r="F847" s="122"/>
      <c r="G847" s="122"/>
      <c r="H847" s="122"/>
      <c r="I847" s="122"/>
      <c r="J847" s="122"/>
      <c r="K847" s="122"/>
      <c r="N847" s="176"/>
      <c r="P847" s="176"/>
    </row>
    <row r="848" spans="1:16" x14ac:dyDescent="0.2">
      <c r="A848" s="122"/>
      <c r="B848" s="122"/>
      <c r="C848" s="122"/>
      <c r="D848" s="122"/>
      <c r="E848" s="122"/>
      <c r="F848" s="122"/>
      <c r="G848" s="122"/>
      <c r="H848" s="122"/>
      <c r="I848" s="122"/>
      <c r="J848" s="122"/>
      <c r="K848" s="122"/>
      <c r="N848" s="176"/>
      <c r="P848" s="176"/>
    </row>
    <row r="849" spans="1:16" x14ac:dyDescent="0.2">
      <c r="A849" s="122"/>
      <c r="B849" s="122"/>
      <c r="C849" s="122"/>
      <c r="D849" s="122"/>
      <c r="E849" s="122"/>
      <c r="F849" s="122"/>
      <c r="G849" s="122"/>
      <c r="H849" s="122"/>
      <c r="I849" s="122"/>
      <c r="J849" s="122"/>
      <c r="K849" s="122"/>
      <c r="N849" s="176"/>
      <c r="P849" s="176"/>
    </row>
    <row r="850" spans="1:16" x14ac:dyDescent="0.2">
      <c r="A850" s="122"/>
      <c r="B850" s="122"/>
      <c r="C850" s="122"/>
      <c r="D850" s="122"/>
      <c r="E850" s="122"/>
      <c r="F850" s="122"/>
      <c r="G850" s="122"/>
      <c r="H850" s="122"/>
      <c r="I850" s="122"/>
      <c r="J850" s="122"/>
      <c r="K850" s="122"/>
      <c r="N850" s="176"/>
      <c r="P850" s="176"/>
    </row>
    <row r="851" spans="1:16" x14ac:dyDescent="0.2">
      <c r="A851" s="122"/>
      <c r="B851" s="122"/>
      <c r="C851" s="122"/>
      <c r="D851" s="122"/>
      <c r="E851" s="122"/>
      <c r="F851" s="122"/>
      <c r="G851" s="122"/>
      <c r="H851" s="122"/>
      <c r="I851" s="122"/>
      <c r="J851" s="122"/>
      <c r="K851" s="122"/>
      <c r="N851" s="176"/>
      <c r="P851" s="176"/>
    </row>
    <row r="852" spans="1:16" x14ac:dyDescent="0.2">
      <c r="A852" s="122"/>
      <c r="B852" s="122"/>
      <c r="C852" s="122"/>
      <c r="D852" s="122"/>
      <c r="E852" s="122"/>
      <c r="F852" s="122"/>
      <c r="G852" s="122"/>
      <c r="H852" s="122"/>
      <c r="I852" s="122"/>
      <c r="J852" s="122"/>
      <c r="K852" s="122"/>
      <c r="N852" s="176"/>
      <c r="P852" s="176"/>
    </row>
    <row r="853" spans="1:16" x14ac:dyDescent="0.2">
      <c r="A853" s="122"/>
      <c r="B853" s="122"/>
      <c r="C853" s="122"/>
      <c r="D853" s="122"/>
      <c r="E853" s="122"/>
      <c r="F853" s="122"/>
      <c r="G853" s="122"/>
      <c r="H853" s="122"/>
      <c r="I853" s="122"/>
      <c r="J853" s="122"/>
      <c r="K853" s="122"/>
      <c r="N853" s="176"/>
      <c r="P853" s="176"/>
    </row>
    <row r="854" spans="1:16" x14ac:dyDescent="0.2">
      <c r="A854" s="122"/>
      <c r="B854" s="122"/>
      <c r="C854" s="122"/>
      <c r="D854" s="122"/>
      <c r="E854" s="122"/>
      <c r="F854" s="122"/>
      <c r="G854" s="122"/>
      <c r="H854" s="122"/>
      <c r="I854" s="122"/>
      <c r="J854" s="122"/>
      <c r="K854" s="122"/>
      <c r="N854" s="176"/>
      <c r="P854" s="176"/>
    </row>
    <row r="855" spans="1:16" x14ac:dyDescent="0.2">
      <c r="A855" s="122"/>
      <c r="B855" s="122"/>
      <c r="C855" s="122"/>
      <c r="D855" s="122"/>
      <c r="E855" s="122"/>
      <c r="F855" s="122"/>
      <c r="G855" s="122"/>
      <c r="H855" s="122"/>
      <c r="I855" s="122"/>
      <c r="J855" s="122"/>
      <c r="K855" s="122"/>
      <c r="N855" s="176"/>
      <c r="P855" s="176"/>
    </row>
    <row r="856" spans="1:16" x14ac:dyDescent="0.2">
      <c r="A856" s="122"/>
      <c r="B856" s="122"/>
      <c r="C856" s="122"/>
      <c r="D856" s="122"/>
      <c r="E856" s="122"/>
      <c r="F856" s="122"/>
      <c r="G856" s="122"/>
      <c r="H856" s="122"/>
      <c r="I856" s="122"/>
      <c r="J856" s="122"/>
      <c r="K856" s="122"/>
      <c r="N856" s="176"/>
      <c r="P856" s="176"/>
    </row>
    <row r="857" spans="1:16" x14ac:dyDescent="0.2">
      <c r="A857" s="122"/>
      <c r="B857" s="122"/>
      <c r="C857" s="122"/>
      <c r="D857" s="122"/>
      <c r="E857" s="122"/>
      <c r="F857" s="122"/>
      <c r="G857" s="122"/>
      <c r="H857" s="122"/>
      <c r="I857" s="122"/>
      <c r="J857" s="122"/>
      <c r="K857" s="122"/>
      <c r="N857" s="176"/>
      <c r="P857" s="176"/>
    </row>
    <row r="858" spans="1:16" x14ac:dyDescent="0.2">
      <c r="A858" s="122"/>
      <c r="B858" s="122"/>
      <c r="C858" s="122"/>
      <c r="D858" s="122"/>
      <c r="E858" s="122"/>
      <c r="F858" s="122"/>
      <c r="G858" s="122"/>
      <c r="H858" s="122"/>
      <c r="I858" s="122"/>
      <c r="J858" s="122"/>
      <c r="K858" s="122"/>
      <c r="N858" s="176"/>
      <c r="P858" s="176"/>
    </row>
    <row r="859" spans="1:16" x14ac:dyDescent="0.2">
      <c r="A859" s="122"/>
      <c r="B859" s="122"/>
      <c r="C859" s="122"/>
      <c r="D859" s="122"/>
      <c r="E859" s="122"/>
      <c r="F859" s="122"/>
      <c r="G859" s="122"/>
      <c r="H859" s="122"/>
      <c r="I859" s="122"/>
      <c r="J859" s="122"/>
      <c r="K859" s="122"/>
      <c r="N859" s="176"/>
      <c r="P859" s="176"/>
    </row>
    <row r="860" spans="1:16" x14ac:dyDescent="0.2">
      <c r="A860" s="122"/>
      <c r="B860" s="122"/>
      <c r="C860" s="122"/>
      <c r="D860" s="122"/>
      <c r="E860" s="122"/>
      <c r="F860" s="122"/>
      <c r="G860" s="122"/>
      <c r="H860" s="122"/>
      <c r="I860" s="122"/>
      <c r="J860" s="122"/>
      <c r="K860" s="122"/>
      <c r="N860" s="176"/>
      <c r="P860" s="176"/>
    </row>
    <row r="861" spans="1:16" x14ac:dyDescent="0.2">
      <c r="A861" s="122"/>
      <c r="B861" s="122"/>
      <c r="C861" s="122"/>
      <c r="D861" s="122"/>
      <c r="E861" s="122"/>
      <c r="F861" s="122"/>
      <c r="G861" s="122"/>
      <c r="H861" s="122"/>
      <c r="I861" s="122"/>
      <c r="J861" s="122"/>
      <c r="K861" s="122"/>
      <c r="N861" s="176"/>
      <c r="P861" s="176"/>
    </row>
    <row r="862" spans="1:16" x14ac:dyDescent="0.2">
      <c r="A862" s="122"/>
      <c r="B862" s="122"/>
      <c r="C862" s="122"/>
      <c r="D862" s="122"/>
      <c r="E862" s="122"/>
      <c r="F862" s="122"/>
      <c r="G862" s="122"/>
      <c r="H862" s="122"/>
      <c r="I862" s="122"/>
      <c r="J862" s="122"/>
      <c r="K862" s="122"/>
      <c r="N862" s="176"/>
      <c r="P862" s="176"/>
    </row>
    <row r="863" spans="1:16" x14ac:dyDescent="0.2">
      <c r="A863" s="122"/>
      <c r="B863" s="122"/>
      <c r="C863" s="122"/>
      <c r="D863" s="122"/>
      <c r="E863" s="122"/>
      <c r="F863" s="122"/>
      <c r="G863" s="122"/>
      <c r="H863" s="122"/>
      <c r="I863" s="122"/>
      <c r="J863" s="122"/>
      <c r="K863" s="122"/>
      <c r="N863" s="176"/>
      <c r="P863" s="176"/>
    </row>
    <row r="864" spans="1:16" x14ac:dyDescent="0.2">
      <c r="A864" s="122"/>
      <c r="B864" s="122"/>
      <c r="C864" s="122"/>
      <c r="D864" s="122"/>
      <c r="E864" s="122"/>
      <c r="F864" s="122"/>
      <c r="G864" s="122"/>
      <c r="H864" s="122"/>
      <c r="I864" s="122"/>
      <c r="J864" s="122"/>
      <c r="K864" s="122"/>
      <c r="N864" s="176"/>
      <c r="P864" s="176"/>
    </row>
    <row r="865" spans="1:16" x14ac:dyDescent="0.2">
      <c r="A865" s="122"/>
      <c r="B865" s="122"/>
      <c r="C865" s="122"/>
      <c r="D865" s="122"/>
      <c r="E865" s="122"/>
      <c r="F865" s="122"/>
      <c r="G865" s="122"/>
      <c r="H865" s="122"/>
      <c r="I865" s="122"/>
      <c r="J865" s="122"/>
      <c r="K865" s="122"/>
      <c r="N865" s="176"/>
      <c r="P865" s="176"/>
    </row>
    <row r="866" spans="1:16" x14ac:dyDescent="0.2">
      <c r="A866" s="122"/>
      <c r="B866" s="122"/>
      <c r="C866" s="122"/>
      <c r="D866" s="122"/>
      <c r="E866" s="122"/>
      <c r="F866" s="122"/>
      <c r="G866" s="122"/>
      <c r="H866" s="122"/>
      <c r="I866" s="122"/>
      <c r="J866" s="122"/>
      <c r="K866" s="122"/>
      <c r="N866" s="176"/>
      <c r="P866" s="176"/>
    </row>
    <row r="867" spans="1:16" x14ac:dyDescent="0.2">
      <c r="A867" s="122"/>
      <c r="B867" s="122"/>
      <c r="C867" s="122"/>
      <c r="D867" s="122"/>
      <c r="E867" s="122"/>
      <c r="F867" s="122"/>
      <c r="G867" s="122"/>
      <c r="H867" s="122"/>
      <c r="I867" s="122"/>
      <c r="J867" s="122"/>
      <c r="K867" s="122"/>
      <c r="N867" s="176"/>
      <c r="P867" s="176"/>
    </row>
    <row r="868" spans="1:16" x14ac:dyDescent="0.2">
      <c r="A868" s="122"/>
      <c r="B868" s="122"/>
      <c r="C868" s="122"/>
      <c r="D868" s="122"/>
      <c r="E868" s="122"/>
      <c r="F868" s="122"/>
      <c r="G868" s="122"/>
      <c r="H868" s="122"/>
      <c r="I868" s="122"/>
      <c r="J868" s="122"/>
      <c r="K868" s="122"/>
      <c r="N868" s="176"/>
      <c r="P868" s="176"/>
    </row>
    <row r="869" spans="1:16" x14ac:dyDescent="0.2">
      <c r="A869" s="122"/>
      <c r="B869" s="122"/>
      <c r="C869" s="122"/>
      <c r="D869" s="122"/>
      <c r="E869" s="122"/>
      <c r="F869" s="122"/>
      <c r="G869" s="122"/>
      <c r="H869" s="122"/>
      <c r="I869" s="122"/>
      <c r="J869" s="122"/>
      <c r="K869" s="122"/>
      <c r="N869" s="176"/>
      <c r="P869" s="176"/>
    </row>
    <row r="870" spans="1:16" x14ac:dyDescent="0.2">
      <c r="A870" s="122"/>
      <c r="B870" s="122"/>
      <c r="C870" s="122"/>
      <c r="D870" s="122"/>
      <c r="E870" s="122"/>
      <c r="F870" s="122"/>
      <c r="G870" s="122"/>
      <c r="H870" s="122"/>
      <c r="I870" s="122"/>
      <c r="J870" s="122"/>
      <c r="K870" s="122"/>
      <c r="N870" s="176"/>
      <c r="P870" s="176"/>
    </row>
    <row r="871" spans="1:16" x14ac:dyDescent="0.2">
      <c r="A871" s="122"/>
      <c r="B871" s="122"/>
      <c r="C871" s="122"/>
      <c r="D871" s="122"/>
      <c r="E871" s="122"/>
      <c r="F871" s="122"/>
      <c r="G871" s="122"/>
      <c r="H871" s="122"/>
      <c r="I871" s="122"/>
      <c r="J871" s="122"/>
      <c r="K871" s="122"/>
      <c r="N871" s="176"/>
      <c r="P871" s="176"/>
    </row>
    <row r="872" spans="1:16" x14ac:dyDescent="0.2">
      <c r="A872" s="122"/>
      <c r="B872" s="122"/>
      <c r="C872" s="122"/>
      <c r="D872" s="122"/>
      <c r="E872" s="122"/>
      <c r="F872" s="122"/>
      <c r="G872" s="122"/>
      <c r="H872" s="122"/>
      <c r="I872" s="122"/>
      <c r="J872" s="122"/>
      <c r="K872" s="122"/>
      <c r="N872" s="176"/>
      <c r="P872" s="176"/>
    </row>
    <row r="873" spans="1:16" x14ac:dyDescent="0.2">
      <c r="A873" s="122"/>
      <c r="B873" s="122"/>
      <c r="C873" s="122"/>
      <c r="D873" s="122"/>
      <c r="E873" s="122"/>
      <c r="F873" s="122"/>
      <c r="G873" s="122"/>
      <c r="H873" s="122"/>
      <c r="I873" s="122"/>
      <c r="J873" s="122"/>
      <c r="K873" s="122"/>
      <c r="N873" s="176"/>
      <c r="P873" s="176"/>
    </row>
    <row r="874" spans="1:16" x14ac:dyDescent="0.2">
      <c r="A874" s="122"/>
      <c r="B874" s="122"/>
      <c r="C874" s="122"/>
      <c r="D874" s="122"/>
      <c r="E874" s="122"/>
      <c r="F874" s="122"/>
      <c r="G874" s="122"/>
      <c r="H874" s="122"/>
      <c r="I874" s="122"/>
      <c r="J874" s="122"/>
      <c r="K874" s="122"/>
      <c r="N874" s="176"/>
      <c r="P874" s="176"/>
    </row>
    <row r="875" spans="1:16" x14ac:dyDescent="0.2">
      <c r="A875" s="122"/>
      <c r="B875" s="122"/>
      <c r="C875" s="122"/>
      <c r="D875" s="122"/>
      <c r="E875" s="122"/>
      <c r="F875" s="122"/>
      <c r="G875" s="122"/>
      <c r="H875" s="122"/>
      <c r="I875" s="122"/>
      <c r="J875" s="122"/>
      <c r="K875" s="122"/>
      <c r="N875" s="176"/>
      <c r="P875" s="176"/>
    </row>
    <row r="876" spans="1:16" x14ac:dyDescent="0.2">
      <c r="A876" s="122"/>
      <c r="B876" s="122"/>
      <c r="C876" s="122"/>
      <c r="D876" s="122"/>
      <c r="E876" s="122"/>
      <c r="F876" s="122"/>
      <c r="G876" s="122"/>
      <c r="H876" s="122"/>
      <c r="I876" s="122"/>
      <c r="J876" s="122"/>
      <c r="K876" s="122"/>
      <c r="N876" s="176"/>
      <c r="P876" s="176"/>
    </row>
    <row r="877" spans="1:16" x14ac:dyDescent="0.2">
      <c r="A877" s="122"/>
      <c r="B877" s="122"/>
      <c r="C877" s="122"/>
      <c r="D877" s="122"/>
      <c r="E877" s="122"/>
      <c r="F877" s="122"/>
      <c r="G877" s="122"/>
      <c r="H877" s="122"/>
      <c r="I877" s="122"/>
      <c r="J877" s="122"/>
      <c r="K877" s="122"/>
      <c r="N877" s="176"/>
      <c r="P877" s="176"/>
    </row>
    <row r="878" spans="1:16" x14ac:dyDescent="0.2">
      <c r="A878" s="122"/>
      <c r="B878" s="122"/>
      <c r="C878" s="122"/>
      <c r="D878" s="122"/>
      <c r="E878" s="122"/>
      <c r="F878" s="122"/>
      <c r="G878" s="122"/>
      <c r="H878" s="122"/>
      <c r="I878" s="122"/>
      <c r="J878" s="122"/>
      <c r="K878" s="122"/>
      <c r="N878" s="176"/>
      <c r="P878" s="176"/>
    </row>
    <row r="879" spans="1:16" x14ac:dyDescent="0.2">
      <c r="A879" s="122"/>
      <c r="B879" s="122"/>
      <c r="C879" s="122"/>
      <c r="D879" s="122"/>
      <c r="E879" s="122"/>
      <c r="F879" s="122"/>
      <c r="G879" s="122"/>
      <c r="H879" s="122"/>
      <c r="I879" s="122"/>
      <c r="J879" s="122"/>
      <c r="K879" s="122"/>
      <c r="N879" s="176"/>
      <c r="P879" s="176"/>
    </row>
    <row r="880" spans="1:16" x14ac:dyDescent="0.2">
      <c r="A880" s="122"/>
      <c r="B880" s="122"/>
      <c r="C880" s="122"/>
      <c r="D880" s="122"/>
      <c r="E880" s="122"/>
      <c r="F880" s="122"/>
      <c r="G880" s="122"/>
      <c r="H880" s="122"/>
      <c r="I880" s="122"/>
      <c r="J880" s="122"/>
      <c r="K880" s="122"/>
      <c r="N880" s="176"/>
      <c r="P880" s="176"/>
    </row>
    <row r="881" spans="1:16" x14ac:dyDescent="0.2">
      <c r="A881" s="122"/>
      <c r="B881" s="122"/>
      <c r="C881" s="122"/>
      <c r="D881" s="122"/>
      <c r="E881" s="122"/>
      <c r="F881" s="122"/>
      <c r="G881" s="122"/>
      <c r="H881" s="122"/>
      <c r="I881" s="122"/>
      <c r="J881" s="122"/>
      <c r="K881" s="122"/>
      <c r="N881" s="176"/>
      <c r="P881" s="176"/>
    </row>
    <row r="882" spans="1:16" x14ac:dyDescent="0.2">
      <c r="A882" s="122"/>
      <c r="B882" s="122"/>
      <c r="C882" s="122"/>
      <c r="D882" s="122"/>
      <c r="E882" s="122"/>
      <c r="F882" s="122"/>
      <c r="G882" s="122"/>
      <c r="H882" s="122"/>
      <c r="I882" s="122"/>
      <c r="J882" s="122"/>
      <c r="K882" s="122"/>
      <c r="N882" s="176"/>
      <c r="P882" s="176"/>
    </row>
    <row r="883" spans="1:16" x14ac:dyDescent="0.2">
      <c r="A883" s="122"/>
      <c r="B883" s="122"/>
      <c r="C883" s="122"/>
      <c r="D883" s="122"/>
      <c r="E883" s="122"/>
      <c r="F883" s="122"/>
      <c r="G883" s="122"/>
      <c r="H883" s="122"/>
      <c r="I883" s="122"/>
      <c r="J883" s="122"/>
      <c r="K883" s="122"/>
      <c r="N883" s="176"/>
      <c r="P883" s="176"/>
    </row>
    <row r="884" spans="1:16" x14ac:dyDescent="0.2">
      <c r="A884" s="122"/>
      <c r="B884" s="122"/>
      <c r="C884" s="122"/>
      <c r="D884" s="122"/>
      <c r="E884" s="122"/>
      <c r="F884" s="122"/>
      <c r="G884" s="122"/>
      <c r="H884" s="122"/>
      <c r="I884" s="122"/>
      <c r="J884" s="122"/>
      <c r="K884" s="122"/>
      <c r="N884" s="176"/>
      <c r="P884" s="176"/>
    </row>
    <row r="885" spans="1:16" x14ac:dyDescent="0.2">
      <c r="A885" s="122"/>
      <c r="B885" s="122"/>
      <c r="C885" s="122"/>
      <c r="D885" s="122"/>
      <c r="E885" s="122"/>
      <c r="F885" s="122"/>
      <c r="G885" s="122"/>
      <c r="H885" s="122"/>
      <c r="I885" s="122"/>
      <c r="J885" s="122"/>
      <c r="K885" s="122"/>
      <c r="N885" s="176"/>
      <c r="P885" s="176"/>
    </row>
    <row r="886" spans="1:16" x14ac:dyDescent="0.2">
      <c r="A886" s="122"/>
      <c r="B886" s="122"/>
      <c r="C886" s="122"/>
      <c r="D886" s="122"/>
      <c r="E886" s="122"/>
      <c r="F886" s="122"/>
      <c r="G886" s="122"/>
      <c r="H886" s="122"/>
      <c r="I886" s="122"/>
      <c r="J886" s="122"/>
      <c r="K886" s="122"/>
      <c r="N886" s="176"/>
      <c r="P886" s="176"/>
    </row>
    <row r="887" spans="1:16" x14ac:dyDescent="0.2">
      <c r="A887" s="122"/>
      <c r="B887" s="122"/>
      <c r="C887" s="122"/>
      <c r="D887" s="122"/>
      <c r="E887" s="122"/>
      <c r="F887" s="122"/>
      <c r="G887" s="122"/>
      <c r="H887" s="122"/>
      <c r="I887" s="122"/>
      <c r="J887" s="122"/>
      <c r="K887" s="122"/>
      <c r="N887" s="176"/>
      <c r="P887" s="176"/>
    </row>
    <row r="888" spans="1:16" ht="18.75" thickBot="1" x14ac:dyDescent="0.25">
      <c r="A888" s="122"/>
      <c r="B888" s="122"/>
      <c r="C888" s="122"/>
      <c r="D888" s="122"/>
      <c r="E888" s="122"/>
      <c r="F888" s="122"/>
      <c r="G888" s="122"/>
      <c r="H888" s="122"/>
      <c r="I888" s="122"/>
      <c r="J888" s="122"/>
      <c r="K888" s="122"/>
      <c r="N888" s="176"/>
      <c r="P888" s="176"/>
    </row>
  </sheetData>
  <autoFilter ref="A2:X567"/>
  <mergeCells count="24">
    <mergeCell ref="AC34:AC38"/>
    <mergeCell ref="AB81:AB85"/>
    <mergeCell ref="AB4:AB8"/>
    <mergeCell ref="AB19:AB23"/>
    <mergeCell ref="AB24:AB28"/>
    <mergeCell ref="AB29:AB33"/>
    <mergeCell ref="AB34:AB40"/>
    <mergeCell ref="AB41:AB45"/>
    <mergeCell ref="AC42:AC70"/>
    <mergeCell ref="AB46:AB50"/>
    <mergeCell ref="AB71:AB75"/>
    <mergeCell ref="AB76:AB80"/>
    <mergeCell ref="AB468:AB472"/>
    <mergeCell ref="AB86:AB90"/>
    <mergeCell ref="AB91:AB95"/>
    <mergeCell ref="AB96:AB100"/>
    <mergeCell ref="AB116:AB120"/>
    <mergeCell ref="AB121:AB125"/>
    <mergeCell ref="AB131:AB144"/>
    <mergeCell ref="AB220:AB224"/>
    <mergeCell ref="AB352:AB355"/>
    <mergeCell ref="AB356:AB369"/>
    <mergeCell ref="AB398:AB411"/>
    <mergeCell ref="AB454:AB467"/>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rightToLeft="1" tabSelected="1" workbookViewId="0">
      <selection activeCell="H6" sqref="H6"/>
    </sheetView>
  </sheetViews>
  <sheetFormatPr defaultRowHeight="14.25" x14ac:dyDescent="0.2"/>
  <cols>
    <col min="1" max="1" width="13" customWidth="1"/>
    <col min="2" max="2" width="16.625" customWidth="1"/>
    <col min="3" max="3" width="17.375" customWidth="1"/>
    <col min="4" max="4" width="26" style="643" customWidth="1"/>
    <col min="5" max="5" width="14.25" hidden="1" customWidth="1"/>
  </cols>
  <sheetData>
    <row r="1" spans="1:5" ht="39" x14ac:dyDescent="0.2">
      <c r="A1" s="632" t="s">
        <v>2</v>
      </c>
      <c r="B1" s="632" t="s">
        <v>3</v>
      </c>
      <c r="C1" s="633" t="s">
        <v>864</v>
      </c>
      <c r="D1" s="642" t="s">
        <v>862</v>
      </c>
      <c r="E1" s="634" t="s">
        <v>863</v>
      </c>
    </row>
    <row r="2" spans="1:5" ht="19.5" hidden="1" x14ac:dyDescent="0.2">
      <c r="A2" s="635" t="s">
        <v>549</v>
      </c>
      <c r="B2" s="636">
        <v>9</v>
      </c>
      <c r="C2" s="638">
        <v>1270000</v>
      </c>
      <c r="E2" s="634"/>
    </row>
    <row r="3" spans="1:5" ht="19.5" x14ac:dyDescent="0.2">
      <c r="A3" s="635" t="s">
        <v>6</v>
      </c>
      <c r="B3" s="636">
        <v>10</v>
      </c>
      <c r="C3" s="638">
        <v>4170000</v>
      </c>
      <c r="D3" s="642">
        <v>870000</v>
      </c>
      <c r="E3" s="634" t="e">
        <f>D3-#REF!</f>
        <v>#REF!</v>
      </c>
    </row>
    <row r="4" spans="1:5" ht="19.5" x14ac:dyDescent="0.2">
      <c r="A4" s="635" t="s">
        <v>7</v>
      </c>
      <c r="B4" s="636">
        <v>11</v>
      </c>
      <c r="C4" s="638">
        <v>6000000</v>
      </c>
      <c r="D4" s="642">
        <v>1370000</v>
      </c>
      <c r="E4" s="634" t="e">
        <f>D4-#REF!</f>
        <v>#REF!</v>
      </c>
    </row>
    <row r="5" spans="1:5" ht="19.5" x14ac:dyDescent="0.2">
      <c r="A5" s="635" t="s">
        <v>8</v>
      </c>
      <c r="B5" s="636">
        <v>12</v>
      </c>
      <c r="C5" s="638">
        <v>12870000</v>
      </c>
      <c r="D5" s="642">
        <v>2070000</v>
      </c>
      <c r="E5" s="634" t="e">
        <f>D5-#REF!</f>
        <v>#REF!</v>
      </c>
    </row>
    <row r="6" spans="1:5" ht="19.5" x14ac:dyDescent="0.2">
      <c r="A6" s="635" t="s">
        <v>9</v>
      </c>
      <c r="B6" s="636">
        <v>13</v>
      </c>
      <c r="C6" s="638">
        <v>37000000</v>
      </c>
      <c r="D6" s="642">
        <v>2970000</v>
      </c>
      <c r="E6" s="634" t="e">
        <f>D6-#REF!</f>
        <v>#REF!</v>
      </c>
    </row>
    <row r="7" spans="1:5" ht="28.5" x14ac:dyDescent="0.2">
      <c r="A7" s="635" t="s">
        <v>10</v>
      </c>
      <c r="B7" s="636">
        <v>15</v>
      </c>
      <c r="C7" s="638">
        <v>91000000</v>
      </c>
      <c r="D7" s="642">
        <v>6870000</v>
      </c>
      <c r="E7" s="634" t="e">
        <f>D7-#REF!</f>
        <v>#REF!</v>
      </c>
    </row>
    <row r="8" spans="1:5" ht="19.5" x14ac:dyDescent="0.2">
      <c r="A8" s="635" t="s">
        <v>11</v>
      </c>
      <c r="B8" s="636">
        <v>21</v>
      </c>
      <c r="C8" s="638">
        <v>8370000</v>
      </c>
      <c r="D8" s="642">
        <v>1670000</v>
      </c>
      <c r="E8" s="634" t="e">
        <f>D8-#REF!</f>
        <v>#REF!</v>
      </c>
    </row>
    <row r="9" spans="1:5" ht="19.5" x14ac:dyDescent="0.2">
      <c r="A9" s="635" t="s">
        <v>12</v>
      </c>
      <c r="B9" s="636">
        <v>22</v>
      </c>
      <c r="C9" s="638">
        <v>17000000</v>
      </c>
      <c r="D9" s="642">
        <v>2570000</v>
      </c>
      <c r="E9" s="634" t="e">
        <f>D9-#REF!</f>
        <v>#REF!</v>
      </c>
    </row>
    <row r="10" spans="1:5" ht="19.5" x14ac:dyDescent="0.2">
      <c r="A10" s="635" t="s">
        <v>13</v>
      </c>
      <c r="B10" s="636">
        <v>23</v>
      </c>
      <c r="C10" s="638">
        <v>40700000</v>
      </c>
      <c r="D10" s="642">
        <v>3470000</v>
      </c>
      <c r="E10" s="634" t="e">
        <f>D10-#REF!</f>
        <v>#REF!</v>
      </c>
    </row>
    <row r="11" spans="1:5" ht="19.5" x14ac:dyDescent="0.2">
      <c r="A11" s="635" t="s">
        <v>14</v>
      </c>
      <c r="B11" s="636">
        <v>24</v>
      </c>
      <c r="C11" s="638">
        <v>60000000</v>
      </c>
      <c r="D11" s="642">
        <v>4470000</v>
      </c>
      <c r="E11" s="634" t="e">
        <f>D11-#REF!</f>
        <v>#REF!</v>
      </c>
    </row>
    <row r="12" spans="1:5" ht="28.5" x14ac:dyDescent="0.2">
      <c r="A12" s="635" t="s">
        <v>15</v>
      </c>
      <c r="B12" s="636">
        <v>25</v>
      </c>
      <c r="C12" s="638">
        <v>96000000</v>
      </c>
      <c r="D12" s="642">
        <v>7170000</v>
      </c>
      <c r="E12" s="634" t="e">
        <f>D12-#REF!</f>
        <v>#REF!</v>
      </c>
    </row>
    <row r="13" spans="1:5" ht="19.5" x14ac:dyDescent="0.2">
      <c r="A13" s="635" t="s">
        <v>16</v>
      </c>
      <c r="B13" s="636">
        <v>31</v>
      </c>
      <c r="C13" s="638">
        <v>11500000</v>
      </c>
      <c r="D13" s="642">
        <v>1970000</v>
      </c>
      <c r="E13" s="634" t="e">
        <f>D13-#REF!</f>
        <v>#REF!</v>
      </c>
    </row>
    <row r="14" spans="1:5" ht="19.5" x14ac:dyDescent="0.2">
      <c r="A14" s="635" t="s">
        <v>17</v>
      </c>
      <c r="B14" s="636">
        <v>32</v>
      </c>
      <c r="C14" s="638">
        <v>21000000</v>
      </c>
      <c r="D14" s="642">
        <v>2970000</v>
      </c>
      <c r="E14" s="634" t="e">
        <f>D14-#REF!</f>
        <v>#REF!</v>
      </c>
    </row>
    <row r="15" spans="1:5" ht="19.5" x14ac:dyDescent="0.2">
      <c r="A15" s="635" t="s">
        <v>18</v>
      </c>
      <c r="B15" s="636">
        <v>33</v>
      </c>
      <c r="C15" s="638">
        <v>45000000</v>
      </c>
      <c r="D15" s="642">
        <v>3770000</v>
      </c>
      <c r="E15" s="634" t="e">
        <f>D15-#REF!</f>
        <v>#REF!</v>
      </c>
    </row>
    <row r="16" spans="1:5" ht="28.5" x14ac:dyDescent="0.2">
      <c r="A16" s="635" t="s">
        <v>19</v>
      </c>
      <c r="B16" s="636">
        <v>35</v>
      </c>
      <c r="C16" s="638">
        <v>100000000</v>
      </c>
      <c r="D16" s="642">
        <v>7670000</v>
      </c>
      <c r="E16" s="634" t="e">
        <f>D16-#REF!</f>
        <v>#REF!</v>
      </c>
    </row>
    <row r="17" spans="1:5" ht="19.5" x14ac:dyDescent="0.2">
      <c r="A17" s="635" t="s">
        <v>20</v>
      </c>
      <c r="B17" s="636">
        <v>41</v>
      </c>
      <c r="C17" s="638">
        <v>82000000</v>
      </c>
      <c r="D17" s="642">
        <v>5970000</v>
      </c>
      <c r="E17" s="634" t="e">
        <f>D17-#REF!</f>
        <v>#REF!</v>
      </c>
    </row>
    <row r="18" spans="1:5" ht="19.5" x14ac:dyDescent="0.2">
      <c r="A18" s="635" t="s">
        <v>21</v>
      </c>
      <c r="B18" s="636">
        <v>42</v>
      </c>
      <c r="C18" s="638">
        <v>96000000</v>
      </c>
      <c r="D18" s="642">
        <v>7170000</v>
      </c>
      <c r="E18" s="634" t="e">
        <f>D18-#REF!</f>
        <v>#REF!</v>
      </c>
    </row>
    <row r="19" spans="1:5" ht="19.5" x14ac:dyDescent="0.2">
      <c r="A19" s="635" t="s">
        <v>22</v>
      </c>
      <c r="B19" s="636">
        <v>44</v>
      </c>
      <c r="C19" s="638">
        <v>144000000</v>
      </c>
      <c r="D19" s="642">
        <v>10470000</v>
      </c>
      <c r="E19" s="634" t="e">
        <f>D19-#REF!</f>
        <v>#REF!</v>
      </c>
    </row>
    <row r="20" spans="1:5" ht="19.5" x14ac:dyDescent="0.2">
      <c r="A20" s="636" t="s">
        <v>68</v>
      </c>
      <c r="B20" s="636">
        <v>53</v>
      </c>
      <c r="C20" s="639"/>
      <c r="D20" s="642"/>
      <c r="E20" s="634"/>
    </row>
    <row r="21" spans="1:5" ht="19.5" x14ac:dyDescent="0.2">
      <c r="A21" s="704" t="s">
        <v>550</v>
      </c>
      <c r="B21" s="636">
        <v>55</v>
      </c>
      <c r="C21" s="639"/>
      <c r="D21" s="642"/>
      <c r="E21" s="634"/>
    </row>
    <row r="22" spans="1:5" ht="19.5" x14ac:dyDescent="0.2">
      <c r="A22" s="704"/>
      <c r="B22" s="636">
        <v>56</v>
      </c>
      <c r="C22" s="639"/>
      <c r="D22" s="642"/>
      <c r="E22" s="634"/>
    </row>
    <row r="23" spans="1:5" ht="19.5" x14ac:dyDescent="0.2">
      <c r="A23" s="704"/>
      <c r="B23" s="636">
        <v>57</v>
      </c>
      <c r="C23" s="639"/>
      <c r="D23" s="642"/>
      <c r="E23" s="634"/>
    </row>
    <row r="24" spans="1:5" ht="19.5" x14ac:dyDescent="0.2">
      <c r="A24" s="636" t="s">
        <v>551</v>
      </c>
      <c r="B24" s="636"/>
      <c r="C24" s="639"/>
      <c r="D24" s="642"/>
      <c r="E24" s="634"/>
    </row>
  </sheetData>
  <mergeCells count="1">
    <mergeCell ref="A21:A2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5422223578601"/>
  </sheetPr>
  <dimension ref="A1:Z936"/>
  <sheetViews>
    <sheetView rightToLeft="1" topLeftCell="A2" workbookViewId="0">
      <pane xSplit="3" ySplit="1" topLeftCell="M3" activePane="bottomRight" state="frozen"/>
      <selection activeCell="A2" sqref="A2"/>
      <selection pane="topRight" activeCell="D2" sqref="D2"/>
      <selection pane="bottomLeft" activeCell="A3" sqref="A3"/>
      <selection pane="bottomRight" activeCell="L7" sqref="L7"/>
    </sheetView>
  </sheetViews>
  <sheetFormatPr defaultColWidth="9.125" defaultRowHeight="18" x14ac:dyDescent="0.2"/>
  <cols>
    <col min="1" max="1" width="13.75" style="115" customWidth="1"/>
    <col min="2" max="2" width="27.125" style="14" bestFit="1" customWidth="1"/>
    <col min="3" max="3" width="10.75" style="115" bestFit="1" customWidth="1"/>
    <col min="4" max="4" width="13.25" style="47" customWidth="1"/>
    <col min="5" max="5" width="11.25" style="48" customWidth="1"/>
    <col min="6" max="6" width="9.125" style="46" customWidth="1"/>
    <col min="7" max="7" width="15.25" style="49" customWidth="1"/>
    <col min="8" max="8" width="15.25" style="45" customWidth="1"/>
    <col min="9" max="9" width="13.125" style="21" customWidth="1"/>
    <col min="10" max="10" width="15.25" style="39" customWidth="1"/>
    <col min="11" max="11" width="14.125" style="50" customWidth="1"/>
    <col min="12" max="12" width="12" style="50" customWidth="1"/>
    <col min="13" max="13" width="13.25" style="50" customWidth="1"/>
    <col min="14" max="14" width="13.25" style="60" customWidth="1"/>
    <col min="15" max="15" width="12.25" style="50" customWidth="1"/>
    <col min="16" max="16" width="12.25" style="61" customWidth="1"/>
    <col min="17" max="17" width="12.25" style="50" customWidth="1"/>
    <col min="18" max="18" width="9.125" style="111"/>
    <col min="19" max="19" width="16.25" style="107" bestFit="1" customWidth="1"/>
    <col min="20" max="26" width="9.125" style="107"/>
    <col min="27" max="16384" width="9.125" style="115"/>
  </cols>
  <sheetData>
    <row r="1" spans="1:26" ht="18" hidden="1" customHeight="1" x14ac:dyDescent="0.2">
      <c r="A1" s="660" t="s">
        <v>0</v>
      </c>
      <c r="B1" s="660"/>
      <c r="C1" s="660"/>
      <c r="D1" s="51"/>
      <c r="E1" s="52"/>
      <c r="F1" s="55"/>
      <c r="G1" s="53"/>
      <c r="H1" s="54"/>
      <c r="I1" s="56"/>
      <c r="J1" s="56"/>
      <c r="K1" s="707"/>
      <c r="L1" s="707"/>
      <c r="M1" s="708"/>
      <c r="O1" s="59"/>
      <c r="Q1" s="83"/>
    </row>
    <row r="2" spans="1:26" s="14" customFormat="1" ht="57" x14ac:dyDescent="0.2">
      <c r="A2" s="1" t="s">
        <v>1</v>
      </c>
      <c r="B2" s="2" t="s">
        <v>2</v>
      </c>
      <c r="C2" s="3" t="s">
        <v>3</v>
      </c>
      <c r="D2" s="4" t="s">
        <v>247</v>
      </c>
      <c r="E2" s="5" t="s">
        <v>248</v>
      </c>
      <c r="F2" s="6" t="s">
        <v>249</v>
      </c>
      <c r="G2" s="7" t="s">
        <v>250</v>
      </c>
      <c r="H2" s="8" t="s">
        <v>253</v>
      </c>
      <c r="I2" s="10" t="s">
        <v>251</v>
      </c>
      <c r="J2" s="9" t="s">
        <v>246</v>
      </c>
      <c r="K2" s="11" t="s">
        <v>4</v>
      </c>
      <c r="L2" s="12" t="s">
        <v>254</v>
      </c>
      <c r="M2" s="13" t="s">
        <v>252</v>
      </c>
      <c r="N2" s="60" t="s">
        <v>263</v>
      </c>
      <c r="O2" s="58" t="s">
        <v>255</v>
      </c>
      <c r="P2" s="61" t="s">
        <v>267</v>
      </c>
      <c r="Q2" s="58" t="s">
        <v>268</v>
      </c>
      <c r="R2" s="111"/>
      <c r="S2" s="107"/>
      <c r="T2" s="107"/>
      <c r="U2" s="107"/>
      <c r="V2" s="107"/>
      <c r="W2" s="107"/>
      <c r="X2" s="107"/>
      <c r="Y2" s="107"/>
      <c r="Z2" s="107"/>
    </row>
    <row r="3" spans="1:26" s="14" customFormat="1" ht="18" customHeight="1" x14ac:dyDescent="0.2">
      <c r="A3" s="709" t="s">
        <v>5</v>
      </c>
      <c r="B3" s="15" t="s">
        <v>266</v>
      </c>
      <c r="C3" s="16">
        <v>9</v>
      </c>
      <c r="D3" s="4"/>
      <c r="E3" s="5"/>
      <c r="F3" s="6"/>
      <c r="G3" s="7"/>
      <c r="H3" s="8"/>
      <c r="I3" s="10"/>
      <c r="J3" s="9">
        <v>670000</v>
      </c>
      <c r="K3" s="11">
        <v>670000</v>
      </c>
      <c r="L3" s="12">
        <v>670000</v>
      </c>
      <c r="M3" s="23">
        <v>0</v>
      </c>
      <c r="N3" s="60">
        <v>10</v>
      </c>
      <c r="O3" s="61">
        <f>L3+(L3*N3/100)</f>
        <v>737000</v>
      </c>
      <c r="P3" s="61">
        <v>770000</v>
      </c>
      <c r="Q3" s="84">
        <f>(P3-L3)/L3</f>
        <v>0.14925373134328357</v>
      </c>
      <c r="R3" s="111"/>
      <c r="S3" s="107"/>
      <c r="T3" s="107"/>
      <c r="U3" s="107"/>
      <c r="V3" s="107"/>
      <c r="W3" s="107"/>
      <c r="X3" s="107"/>
      <c r="Y3" s="107"/>
      <c r="Z3" s="107"/>
    </row>
    <row r="4" spans="1:26" ht="21.75" customHeight="1" x14ac:dyDescent="0.2">
      <c r="A4" s="709"/>
      <c r="B4" s="15" t="s">
        <v>6</v>
      </c>
      <c r="C4" s="16">
        <v>10</v>
      </c>
      <c r="D4" s="17">
        <v>8.8000000000000078E-2</v>
      </c>
      <c r="E4" s="18">
        <v>1.2419354838709677</v>
      </c>
      <c r="F4" s="19">
        <v>0.12987012987012986</v>
      </c>
      <c r="G4" s="7">
        <v>0.10309278350515463</v>
      </c>
      <c r="H4" s="20">
        <v>9.3457943925233641E-2</v>
      </c>
      <c r="I4" s="21">
        <v>0.25641025641025639</v>
      </c>
      <c r="J4" s="9">
        <v>1470000</v>
      </c>
      <c r="K4" s="22">
        <v>1670000</v>
      </c>
      <c r="L4" s="22">
        <v>1670000</v>
      </c>
      <c r="M4" s="23">
        <v>0</v>
      </c>
      <c r="N4" s="60">
        <v>10</v>
      </c>
      <c r="O4" s="61">
        <f t="shared" ref="O4:O50" si="0">L4+(L4*N4/100)</f>
        <v>1837000</v>
      </c>
      <c r="P4" s="61">
        <v>2170000</v>
      </c>
      <c r="Q4" s="84">
        <f>(P4-L4)/L4</f>
        <v>0.29940119760479039</v>
      </c>
    </row>
    <row r="5" spans="1:26" ht="39" customHeight="1" x14ac:dyDescent="0.2">
      <c r="A5" s="709"/>
      <c r="B5" s="15" t="s">
        <v>7</v>
      </c>
      <c r="C5" s="16">
        <v>11</v>
      </c>
      <c r="D5" s="17">
        <v>0.12987012987012991</v>
      </c>
      <c r="E5" s="18">
        <v>1.3448275862068966</v>
      </c>
      <c r="F5" s="19">
        <v>0.17094017094017094</v>
      </c>
      <c r="G5" s="7">
        <v>0.1360544217687075</v>
      </c>
      <c r="H5" s="20">
        <v>0.11976047904191617</v>
      </c>
      <c r="I5" s="21">
        <v>0.16042780748663102</v>
      </c>
      <c r="J5" s="9">
        <v>2170000</v>
      </c>
      <c r="K5" s="22">
        <v>2470000</v>
      </c>
      <c r="L5" s="22">
        <v>2470000</v>
      </c>
      <c r="M5" s="23">
        <v>0</v>
      </c>
      <c r="N5" s="60">
        <v>10</v>
      </c>
      <c r="O5" s="61">
        <f t="shared" si="0"/>
        <v>2717000</v>
      </c>
      <c r="P5" s="61">
        <v>3070000</v>
      </c>
      <c r="Q5" s="84">
        <f t="shared" ref="Q5:Q68" si="1">(P5-L5)/L5</f>
        <v>0.24291497975708501</v>
      </c>
    </row>
    <row r="6" spans="1:26" ht="39" customHeight="1" x14ac:dyDescent="0.2">
      <c r="A6" s="709"/>
      <c r="B6" s="15" t="s">
        <v>8</v>
      </c>
      <c r="C6" s="16">
        <v>12</v>
      </c>
      <c r="D6" s="17">
        <v>0.12738853503184711</v>
      </c>
      <c r="E6" s="18">
        <v>1.2259887005649717</v>
      </c>
      <c r="F6" s="19">
        <v>0.13824884792626729</v>
      </c>
      <c r="G6" s="7">
        <v>0.14981273408239701</v>
      </c>
      <c r="H6" s="20">
        <v>9.7719869706840393E-2</v>
      </c>
      <c r="I6" s="21">
        <v>0.11869436201780416</v>
      </c>
      <c r="J6" s="9">
        <v>3770000</v>
      </c>
      <c r="K6" s="22">
        <v>4570000</v>
      </c>
      <c r="L6" s="22">
        <v>5070000</v>
      </c>
      <c r="M6" s="23">
        <v>0.10940919037199125</v>
      </c>
      <c r="N6" s="60">
        <v>20</v>
      </c>
      <c r="O6" s="61">
        <f t="shared" si="0"/>
        <v>6084000</v>
      </c>
      <c r="P6" s="61">
        <v>6070000</v>
      </c>
      <c r="Q6" s="84">
        <f t="shared" si="1"/>
        <v>0.19723865877712032</v>
      </c>
    </row>
    <row r="7" spans="1:26" x14ac:dyDescent="0.2">
      <c r="A7" s="709"/>
      <c r="B7" s="15" t="s">
        <v>9</v>
      </c>
      <c r="C7" s="16">
        <v>13</v>
      </c>
      <c r="D7" s="17">
        <v>9.2165898617511566E-2</v>
      </c>
      <c r="E7" s="18">
        <v>1.2531645569620253</v>
      </c>
      <c r="F7" s="19">
        <v>0.16835016835016836</v>
      </c>
      <c r="G7" s="7">
        <v>0.15915119363395225</v>
      </c>
      <c r="H7" s="20">
        <v>0.11441647597254005</v>
      </c>
      <c r="I7" s="21">
        <v>0.12320328542094455</v>
      </c>
      <c r="J7" s="9">
        <v>5470000</v>
      </c>
      <c r="K7" s="22">
        <v>6870000</v>
      </c>
      <c r="L7" s="22">
        <v>7570000</v>
      </c>
      <c r="M7" s="23">
        <v>0.10189228529839883</v>
      </c>
      <c r="N7" s="60">
        <v>30</v>
      </c>
      <c r="O7" s="61">
        <f t="shared" si="0"/>
        <v>9841000</v>
      </c>
      <c r="P7" s="61">
        <v>9870000</v>
      </c>
      <c r="Q7" s="84">
        <f t="shared" si="1"/>
        <v>0.3038309114927345</v>
      </c>
    </row>
    <row r="8" spans="1:26" ht="33.75" customHeight="1" x14ac:dyDescent="0.2">
      <c r="A8" s="709"/>
      <c r="B8" s="15" t="s">
        <v>10</v>
      </c>
      <c r="C8" s="16">
        <v>15</v>
      </c>
      <c r="D8" s="17">
        <v>-1</v>
      </c>
      <c r="E8" s="18">
        <v>1.2469135802469136</v>
      </c>
      <c r="F8" s="19">
        <v>5.6577086280056574E-2</v>
      </c>
      <c r="G8" s="7">
        <v>0.14869888475836432</v>
      </c>
      <c r="H8" s="20">
        <v>9.7087378640776698E-2</v>
      </c>
      <c r="I8" s="21">
        <v>0</v>
      </c>
      <c r="J8" s="9">
        <v>10170000</v>
      </c>
      <c r="K8" s="22">
        <v>13170000</v>
      </c>
      <c r="L8" s="22">
        <v>13170000</v>
      </c>
      <c r="M8" s="23">
        <v>0</v>
      </c>
      <c r="N8" s="60">
        <v>40</v>
      </c>
      <c r="O8" s="61">
        <f t="shared" si="0"/>
        <v>18438000</v>
      </c>
      <c r="P8" s="61">
        <v>18970000</v>
      </c>
      <c r="Q8" s="84">
        <f t="shared" si="1"/>
        <v>0.44039483675018981</v>
      </c>
    </row>
    <row r="9" spans="1:26" ht="27.75" customHeight="1" x14ac:dyDescent="0.2">
      <c r="A9" s="709"/>
      <c r="B9" s="24" t="s">
        <v>11</v>
      </c>
      <c r="C9" s="25">
        <v>21</v>
      </c>
      <c r="D9" s="17">
        <v>0.10309278350515472</v>
      </c>
      <c r="E9" s="18">
        <v>1.280373831775701</v>
      </c>
      <c r="F9" s="19">
        <v>0.29197080291970801</v>
      </c>
      <c r="G9" s="7">
        <v>0.15228426395939088</v>
      </c>
      <c r="H9" s="20">
        <v>8.8105726872246701E-2</v>
      </c>
      <c r="I9" s="21">
        <v>0.20242914979757085</v>
      </c>
      <c r="J9" s="9">
        <v>2970000</v>
      </c>
      <c r="K9" s="22">
        <v>3470000</v>
      </c>
      <c r="L9" s="22">
        <v>3970000</v>
      </c>
      <c r="M9" s="23">
        <v>0.14409221902017291</v>
      </c>
      <c r="N9" s="60">
        <v>10</v>
      </c>
      <c r="O9" s="61">
        <f t="shared" si="0"/>
        <v>4367000</v>
      </c>
      <c r="P9" s="61">
        <v>4070000</v>
      </c>
      <c r="Q9" s="84">
        <f t="shared" si="1"/>
        <v>2.5188916876574308E-2</v>
      </c>
    </row>
    <row r="10" spans="1:26" ht="33" customHeight="1" x14ac:dyDescent="0.2">
      <c r="A10" s="709"/>
      <c r="B10" s="24" t="s">
        <v>12</v>
      </c>
      <c r="C10" s="25">
        <v>22</v>
      </c>
      <c r="D10" s="17">
        <v>0.12738853503184711</v>
      </c>
      <c r="E10" s="18">
        <v>1.3389830508474576</v>
      </c>
      <c r="F10" s="19">
        <v>0.2109704641350211</v>
      </c>
      <c r="G10" s="7">
        <v>0.15772870662460567</v>
      </c>
      <c r="H10" s="20">
        <v>0.10899182561307902</v>
      </c>
      <c r="I10" s="21">
        <v>0.171990171990172</v>
      </c>
      <c r="J10" s="9">
        <v>4770000</v>
      </c>
      <c r="K10" s="22">
        <v>5770000</v>
      </c>
      <c r="L10" s="22">
        <v>6670000</v>
      </c>
      <c r="M10" s="23">
        <v>0.15597920277296359</v>
      </c>
      <c r="N10" s="60">
        <v>20</v>
      </c>
      <c r="O10" s="61">
        <f t="shared" si="0"/>
        <v>8004000</v>
      </c>
      <c r="P10" s="61">
        <v>7970000</v>
      </c>
      <c r="Q10" s="84">
        <f t="shared" si="1"/>
        <v>0.19490254872563717</v>
      </c>
    </row>
    <row r="11" spans="1:26" ht="33" customHeight="1" x14ac:dyDescent="0.2">
      <c r="A11" s="709"/>
      <c r="B11" s="24" t="s">
        <v>13</v>
      </c>
      <c r="C11" s="25">
        <v>23</v>
      </c>
      <c r="D11" s="17">
        <v>8.4388185654008518E-2</v>
      </c>
      <c r="E11" s="18">
        <v>1.2334630350194553</v>
      </c>
      <c r="F11" s="19">
        <v>0.22082018927444794</v>
      </c>
      <c r="G11" s="7">
        <v>0.14388489208633093</v>
      </c>
      <c r="H11" s="20">
        <v>0.10482180293501048</v>
      </c>
      <c r="I11" s="21">
        <v>0.15180265654648956</v>
      </c>
      <c r="J11" s="9">
        <v>6070000</v>
      </c>
      <c r="K11" s="22">
        <v>7570000</v>
      </c>
      <c r="L11" s="22">
        <v>8770000</v>
      </c>
      <c r="M11" s="23">
        <v>0.15852047556142668</v>
      </c>
      <c r="N11" s="60">
        <v>30</v>
      </c>
      <c r="O11" s="61">
        <f t="shared" si="0"/>
        <v>11401000</v>
      </c>
      <c r="P11" s="61">
        <v>10870000</v>
      </c>
      <c r="Q11" s="84">
        <f t="shared" si="1"/>
        <v>0.23945267958950969</v>
      </c>
    </row>
    <row r="12" spans="1:26" ht="26.25" customHeight="1" x14ac:dyDescent="0.2">
      <c r="A12" s="709"/>
      <c r="B12" s="24" t="s">
        <v>14</v>
      </c>
      <c r="C12" s="25">
        <v>24</v>
      </c>
      <c r="D12" s="17">
        <v>0.10830324909747291</v>
      </c>
      <c r="E12" s="18">
        <v>1.1302931596091206</v>
      </c>
      <c r="F12" s="19">
        <v>0.20172910662824209</v>
      </c>
      <c r="G12" s="7">
        <v>0.15317311885626234</v>
      </c>
      <c r="H12" s="20">
        <v>9.4876660341555979E-2</v>
      </c>
      <c r="I12" s="21">
        <v>0.15597920277296359</v>
      </c>
      <c r="J12" s="9">
        <v>6670000</v>
      </c>
      <c r="K12" s="22">
        <v>7970000</v>
      </c>
      <c r="L12" s="22">
        <v>9170000</v>
      </c>
      <c r="M12" s="23">
        <v>0.15056461731493098</v>
      </c>
      <c r="N12" s="60">
        <v>30</v>
      </c>
      <c r="O12" s="61">
        <f t="shared" si="0"/>
        <v>11921000</v>
      </c>
      <c r="P12" s="61">
        <v>11970000</v>
      </c>
      <c r="Q12" s="84">
        <f t="shared" si="1"/>
        <v>0.30534351145038169</v>
      </c>
    </row>
    <row r="13" spans="1:26" x14ac:dyDescent="0.2">
      <c r="A13" s="709"/>
      <c r="B13" s="24" t="s">
        <v>15</v>
      </c>
      <c r="C13" s="25">
        <v>25</v>
      </c>
      <c r="D13" s="17">
        <v>-1</v>
      </c>
      <c r="E13" s="18">
        <v>1.2385008517887564</v>
      </c>
      <c r="F13" s="19">
        <v>5.5020632737276476E-2</v>
      </c>
      <c r="G13" s="7">
        <v>0.14510278113663846</v>
      </c>
      <c r="H13" s="20">
        <v>0.10559662090813093</v>
      </c>
      <c r="I13" s="21">
        <v>0</v>
      </c>
      <c r="J13" s="9">
        <v>10470000</v>
      </c>
      <c r="K13" s="22">
        <v>13670000</v>
      </c>
      <c r="L13" s="22">
        <v>13670000</v>
      </c>
      <c r="M13" s="23">
        <v>0</v>
      </c>
      <c r="N13" s="60">
        <v>40</v>
      </c>
      <c r="O13" s="61">
        <f>L13+(L13*N13/100)</f>
        <v>19138000</v>
      </c>
      <c r="P13" s="61">
        <v>19970000</v>
      </c>
      <c r="Q13" s="84">
        <f t="shared" si="1"/>
        <v>0.46086320409656184</v>
      </c>
    </row>
    <row r="14" spans="1:26" ht="26.25" customHeight="1" x14ac:dyDescent="0.2">
      <c r="A14" s="709"/>
      <c r="B14" s="26" t="s">
        <v>16</v>
      </c>
      <c r="C14" s="27">
        <v>31</v>
      </c>
      <c r="D14" s="17">
        <v>9.3457943925233655E-2</v>
      </c>
      <c r="E14" s="18">
        <v>1.3418803418803418</v>
      </c>
      <c r="F14" s="19">
        <v>0.25477707006369427</v>
      </c>
      <c r="G14" s="7">
        <v>0.13824884792626729</v>
      </c>
      <c r="H14" s="20">
        <v>0.1214574898785425</v>
      </c>
      <c r="I14" s="21">
        <v>0.21660649819494585</v>
      </c>
      <c r="J14" s="9">
        <v>3370000</v>
      </c>
      <c r="K14" s="22">
        <v>3870000</v>
      </c>
      <c r="L14" s="22">
        <v>4470000</v>
      </c>
      <c r="M14" s="23">
        <v>0.15503875968992248</v>
      </c>
      <c r="N14" s="60">
        <v>10</v>
      </c>
      <c r="O14" s="61">
        <f>L14+(L14*N14/100)</f>
        <v>4917000</v>
      </c>
      <c r="P14" s="61">
        <v>5070000</v>
      </c>
      <c r="Q14" s="84">
        <f t="shared" si="1"/>
        <v>0.13422818791946309</v>
      </c>
    </row>
    <row r="15" spans="1:26" ht="25.5" customHeight="1" x14ac:dyDescent="0.2">
      <c r="A15" s="709"/>
      <c r="B15" s="26" t="s">
        <v>17</v>
      </c>
      <c r="C15" s="27">
        <v>32</v>
      </c>
      <c r="D15" s="17">
        <v>0.11976047904191622</v>
      </c>
      <c r="E15" s="18">
        <v>1.374331550802139</v>
      </c>
      <c r="F15" s="19">
        <v>0.19455252918287938</v>
      </c>
      <c r="G15" s="7">
        <v>0.14836795252225518</v>
      </c>
      <c r="H15" s="20">
        <v>0.10335917312661498</v>
      </c>
      <c r="I15" s="21">
        <v>0.16393442622950818</v>
      </c>
      <c r="J15" s="9">
        <v>4970000</v>
      </c>
      <c r="K15" s="22">
        <v>5970000</v>
      </c>
      <c r="L15" s="22">
        <v>6870000</v>
      </c>
      <c r="M15" s="23">
        <v>0.15075376884422109</v>
      </c>
      <c r="N15" s="60">
        <v>20</v>
      </c>
      <c r="O15" s="61">
        <f t="shared" si="0"/>
        <v>8244000</v>
      </c>
      <c r="P15" s="61">
        <v>8970000</v>
      </c>
      <c r="Q15" s="84">
        <f t="shared" si="1"/>
        <v>0.3056768558951965</v>
      </c>
    </row>
    <row r="16" spans="1:26" ht="30" customHeight="1" x14ac:dyDescent="0.2">
      <c r="A16" s="709"/>
      <c r="B16" s="26" t="s">
        <v>18</v>
      </c>
      <c r="C16" s="27">
        <v>33</v>
      </c>
      <c r="D16" s="17">
        <v>8.0971659919028438E-2</v>
      </c>
      <c r="E16" s="18">
        <v>1.2621722846441947</v>
      </c>
      <c r="F16" s="19">
        <v>0.20771513353115728</v>
      </c>
      <c r="G16" s="7">
        <v>0.13729977116704806</v>
      </c>
      <c r="H16" s="20">
        <v>0.1006036217303823</v>
      </c>
      <c r="I16" s="21">
        <v>0.14625228519195613</v>
      </c>
      <c r="J16" s="9">
        <v>6270000</v>
      </c>
      <c r="K16" s="22">
        <v>7870000</v>
      </c>
      <c r="L16" s="22">
        <v>9070000</v>
      </c>
      <c r="M16" s="23">
        <v>0.15247776365946633</v>
      </c>
      <c r="N16" s="60">
        <v>30</v>
      </c>
      <c r="O16" s="61">
        <f t="shared" si="0"/>
        <v>11791000</v>
      </c>
      <c r="P16" s="61">
        <v>11870000</v>
      </c>
      <c r="Q16" s="84">
        <f t="shared" si="1"/>
        <v>0.30871003307607497</v>
      </c>
    </row>
    <row r="17" spans="1:26" x14ac:dyDescent="0.2">
      <c r="A17" s="709"/>
      <c r="B17" s="26" t="s">
        <v>19</v>
      </c>
      <c r="C17" s="27">
        <v>35</v>
      </c>
      <c r="D17" s="17">
        <v>-1</v>
      </c>
      <c r="E17" s="18">
        <v>1.1913875598086126</v>
      </c>
      <c r="F17" s="19">
        <v>8.0321285140562249E-2</v>
      </c>
      <c r="G17" s="7">
        <v>0.13683010262257697</v>
      </c>
      <c r="H17" s="20">
        <v>0.10030090270812438</v>
      </c>
      <c r="I17" s="21">
        <v>0</v>
      </c>
      <c r="J17" s="9">
        <v>10970000</v>
      </c>
      <c r="K17" s="22">
        <v>14270000</v>
      </c>
      <c r="L17" s="22">
        <v>14270000</v>
      </c>
      <c r="M17" s="23">
        <v>0</v>
      </c>
      <c r="N17" s="60">
        <v>40</v>
      </c>
      <c r="O17" s="61">
        <f t="shared" si="0"/>
        <v>19978000</v>
      </c>
      <c r="P17" s="61">
        <v>20970000</v>
      </c>
      <c r="Q17" s="84">
        <f t="shared" si="1"/>
        <v>0.46951646811492642</v>
      </c>
    </row>
    <row r="18" spans="1:26" ht="27" customHeight="1" x14ac:dyDescent="0.2">
      <c r="A18" s="709"/>
      <c r="B18" s="28" t="s">
        <v>20</v>
      </c>
      <c r="C18" s="29">
        <v>41</v>
      </c>
      <c r="D18" s="17">
        <v>0.15915119363395225</v>
      </c>
      <c r="E18" s="18">
        <v>1.2517162471395882</v>
      </c>
      <c r="F18" s="19">
        <v>0.14625228519195613</v>
      </c>
      <c r="G18" s="7">
        <v>0.14771031791575806</v>
      </c>
      <c r="H18" s="20">
        <v>0.10296010296010295</v>
      </c>
      <c r="I18" s="21">
        <v>0</v>
      </c>
      <c r="J18" s="9">
        <v>8570000</v>
      </c>
      <c r="K18" s="22">
        <v>9870000</v>
      </c>
      <c r="L18" s="22">
        <v>11870000</v>
      </c>
      <c r="M18" s="23">
        <v>0.20263424518743667</v>
      </c>
      <c r="N18" s="60">
        <v>40</v>
      </c>
      <c r="O18" s="61">
        <f t="shared" si="0"/>
        <v>16618000</v>
      </c>
      <c r="P18" s="61">
        <v>16670000</v>
      </c>
      <c r="Q18" s="84">
        <f t="shared" si="1"/>
        <v>0.40438079191238419</v>
      </c>
    </row>
    <row r="19" spans="1:26" ht="27.75" customHeight="1" x14ac:dyDescent="0.2">
      <c r="A19" s="709"/>
      <c r="B19" s="28" t="s">
        <v>21</v>
      </c>
      <c r="C19" s="29">
        <v>42</v>
      </c>
      <c r="D19" s="17">
        <v>0.14051522248243553</v>
      </c>
      <c r="E19" s="18">
        <v>1.1642710472279261</v>
      </c>
      <c r="F19" s="19">
        <v>0.15873015873015872</v>
      </c>
      <c r="G19" s="7">
        <v>0.15558698727015557</v>
      </c>
      <c r="H19" s="20">
        <v>9.7919216646266835E-2</v>
      </c>
      <c r="I19" s="21">
        <v>0.15607580824972128</v>
      </c>
      <c r="J19" s="9">
        <v>10370000</v>
      </c>
      <c r="K19" s="22">
        <v>12970000</v>
      </c>
      <c r="L19" s="22">
        <v>15570000</v>
      </c>
      <c r="M19" s="23">
        <v>0.20046260601387819</v>
      </c>
      <c r="N19" s="60">
        <v>40</v>
      </c>
      <c r="O19" s="61">
        <f t="shared" si="0"/>
        <v>21798000</v>
      </c>
      <c r="P19" s="61">
        <v>19970000</v>
      </c>
      <c r="Q19" s="84">
        <f t="shared" si="1"/>
        <v>0.28259473346178549</v>
      </c>
    </row>
    <row r="20" spans="1:26" ht="26.25" customHeight="1" x14ac:dyDescent="0.2">
      <c r="A20" s="710"/>
      <c r="B20" s="28" t="s">
        <v>22</v>
      </c>
      <c r="C20" s="29">
        <v>44</v>
      </c>
      <c r="D20" s="17">
        <v>0</v>
      </c>
      <c r="E20" s="18">
        <v>1.2280501710376284</v>
      </c>
      <c r="F20" s="19">
        <v>0.14856081708449395</v>
      </c>
      <c r="G20" s="7">
        <v>0.11219147344801796</v>
      </c>
      <c r="H20" s="20">
        <v>0.10087424344317418</v>
      </c>
      <c r="I20" s="21">
        <v>0</v>
      </c>
      <c r="J20" s="9">
        <v>16370000</v>
      </c>
      <c r="K20" s="22">
        <v>19870000</v>
      </c>
      <c r="L20" s="22">
        <v>23870000</v>
      </c>
      <c r="M20" s="23">
        <v>0.20130850528434827</v>
      </c>
      <c r="N20" s="60">
        <v>40</v>
      </c>
      <c r="O20" s="61">
        <f t="shared" si="0"/>
        <v>33418000</v>
      </c>
      <c r="P20" s="61">
        <v>29970000</v>
      </c>
      <c r="Q20" s="84">
        <f t="shared" si="1"/>
        <v>0.25555090071219105</v>
      </c>
    </row>
    <row r="21" spans="1:26" ht="38.25" customHeight="1" x14ac:dyDescent="0.2">
      <c r="A21" s="30" t="s">
        <v>23</v>
      </c>
      <c r="B21" s="30" t="s">
        <v>24</v>
      </c>
      <c r="C21" s="30"/>
      <c r="D21" s="17">
        <v>0</v>
      </c>
      <c r="E21" s="18">
        <v>1.3333333333333333</v>
      </c>
      <c r="F21" s="19">
        <v>0</v>
      </c>
      <c r="G21" s="7">
        <v>0.13636363636363635</v>
      </c>
      <c r="H21" s="20">
        <v>0.08</v>
      </c>
      <c r="I21" s="21">
        <v>0.37037037037037035</v>
      </c>
      <c r="J21" s="9">
        <v>370000</v>
      </c>
      <c r="K21" s="22">
        <v>670000</v>
      </c>
      <c r="L21" s="22">
        <v>670000</v>
      </c>
      <c r="M21" s="23">
        <v>0</v>
      </c>
      <c r="N21" s="60">
        <v>10</v>
      </c>
      <c r="O21" s="61">
        <f t="shared" si="0"/>
        <v>737000</v>
      </c>
      <c r="P21" s="61">
        <v>770000</v>
      </c>
      <c r="Q21" s="84">
        <f t="shared" si="1"/>
        <v>0.14925373134328357</v>
      </c>
    </row>
    <row r="22" spans="1:26" ht="15" customHeight="1" x14ac:dyDescent="0.2">
      <c r="A22" s="711" t="s">
        <v>25</v>
      </c>
      <c r="B22" s="31" t="s">
        <v>26</v>
      </c>
      <c r="C22" s="32"/>
      <c r="D22" s="17">
        <v>-1</v>
      </c>
      <c r="E22" s="18"/>
      <c r="F22" s="19">
        <v>0</v>
      </c>
      <c r="G22" s="7">
        <v>0.1111111111111111</v>
      </c>
      <c r="H22" s="20">
        <v>0.1</v>
      </c>
      <c r="I22" s="21">
        <v>0.21818181818181817</v>
      </c>
      <c r="J22" s="9">
        <v>670000</v>
      </c>
      <c r="K22" s="22">
        <v>770000</v>
      </c>
      <c r="L22" s="22">
        <v>770000</v>
      </c>
      <c r="M22" s="23">
        <v>0</v>
      </c>
      <c r="N22" s="60">
        <v>10</v>
      </c>
      <c r="O22" s="61">
        <f t="shared" si="0"/>
        <v>847000</v>
      </c>
      <c r="P22" s="61">
        <v>870000</v>
      </c>
      <c r="Q22" s="84">
        <f t="shared" si="1"/>
        <v>0.12987012987012986</v>
      </c>
    </row>
    <row r="23" spans="1:26" x14ac:dyDescent="0.2">
      <c r="A23" s="712"/>
      <c r="B23" s="31" t="s">
        <v>27</v>
      </c>
      <c r="C23" s="32"/>
      <c r="D23" s="17">
        <v>-1</v>
      </c>
      <c r="E23" s="18"/>
      <c r="F23" s="19">
        <v>0</v>
      </c>
      <c r="G23" s="7">
        <v>0.1111111111111111</v>
      </c>
      <c r="H23" s="20">
        <v>0.1</v>
      </c>
      <c r="I23" s="21">
        <v>0.21818181818181817</v>
      </c>
      <c r="J23" s="9">
        <v>670000</v>
      </c>
      <c r="K23" s="22">
        <v>770000</v>
      </c>
      <c r="L23" s="22">
        <v>770000</v>
      </c>
      <c r="M23" s="23">
        <v>0</v>
      </c>
      <c r="N23" s="60">
        <v>10</v>
      </c>
      <c r="O23" s="61">
        <f t="shared" si="0"/>
        <v>847000</v>
      </c>
      <c r="P23" s="61">
        <v>870000</v>
      </c>
      <c r="Q23" s="84">
        <f t="shared" si="1"/>
        <v>0.12987012987012986</v>
      </c>
    </row>
    <row r="24" spans="1:26" x14ac:dyDescent="0.2">
      <c r="A24" s="712"/>
      <c r="B24" s="31" t="s">
        <v>28</v>
      </c>
      <c r="C24" s="32"/>
      <c r="D24" s="17">
        <v>-1</v>
      </c>
      <c r="E24" s="18"/>
      <c r="F24" s="19">
        <v>0</v>
      </c>
      <c r="G24" s="7">
        <v>0.1111111111111111</v>
      </c>
      <c r="H24" s="20">
        <v>0.1</v>
      </c>
      <c r="I24" s="21">
        <v>0.21818181818181817</v>
      </c>
      <c r="J24" s="9">
        <v>670000</v>
      </c>
      <c r="K24" s="22">
        <v>770000</v>
      </c>
      <c r="L24" s="22">
        <v>770000</v>
      </c>
      <c r="M24" s="23">
        <v>0</v>
      </c>
      <c r="N24" s="60">
        <v>10</v>
      </c>
      <c r="O24" s="61">
        <f t="shared" si="0"/>
        <v>847000</v>
      </c>
      <c r="P24" s="61">
        <v>870000</v>
      </c>
      <c r="Q24" s="84">
        <f t="shared" si="1"/>
        <v>0.12987012987012986</v>
      </c>
    </row>
    <row r="25" spans="1:26" x14ac:dyDescent="0.2">
      <c r="A25" s="712"/>
      <c r="B25" s="31" t="s">
        <v>29</v>
      </c>
      <c r="C25" s="32"/>
      <c r="D25" s="17">
        <v>-1</v>
      </c>
      <c r="E25" s="18"/>
      <c r="F25" s="19">
        <v>0</v>
      </c>
      <c r="G25" s="7">
        <v>0.1111111111111111</v>
      </c>
      <c r="H25" s="20">
        <v>0.1</v>
      </c>
      <c r="I25" s="21">
        <v>0.21818181818181817</v>
      </c>
      <c r="J25" s="9">
        <v>670000</v>
      </c>
      <c r="K25" s="22">
        <v>670000</v>
      </c>
      <c r="L25" s="22">
        <v>670000</v>
      </c>
      <c r="M25" s="23">
        <v>0</v>
      </c>
      <c r="N25" s="60">
        <v>10</v>
      </c>
      <c r="O25" s="61">
        <f t="shared" si="0"/>
        <v>737000</v>
      </c>
      <c r="P25" s="61">
        <v>870000</v>
      </c>
      <c r="Q25" s="84">
        <f t="shared" si="1"/>
        <v>0.29850746268656714</v>
      </c>
    </row>
    <row r="26" spans="1:26" x14ac:dyDescent="0.2">
      <c r="A26" s="712"/>
      <c r="B26" s="31" t="s">
        <v>30</v>
      </c>
      <c r="C26" s="32"/>
      <c r="D26" s="17">
        <v>-1</v>
      </c>
      <c r="E26" s="18"/>
      <c r="F26" s="19">
        <v>0</v>
      </c>
      <c r="G26" s="7">
        <v>0.1111111111111111</v>
      </c>
      <c r="H26" s="20">
        <v>0.1</v>
      </c>
      <c r="I26" s="21">
        <v>0.21818181818181817</v>
      </c>
      <c r="J26" s="9">
        <v>670000</v>
      </c>
      <c r="K26" s="22">
        <v>770000</v>
      </c>
      <c r="L26" s="22">
        <v>770000</v>
      </c>
      <c r="M26" s="23">
        <v>0</v>
      </c>
      <c r="N26" s="60">
        <v>10</v>
      </c>
      <c r="O26" s="61">
        <f t="shared" si="0"/>
        <v>847000</v>
      </c>
      <c r="P26" s="61">
        <v>870000</v>
      </c>
      <c r="Q26" s="84">
        <f t="shared" si="1"/>
        <v>0.12987012987012986</v>
      </c>
    </row>
    <row r="27" spans="1:26" x14ac:dyDescent="0.2">
      <c r="A27" s="712"/>
      <c r="B27" s="31" t="s">
        <v>31</v>
      </c>
      <c r="C27" s="32"/>
      <c r="D27" s="17">
        <v>-1</v>
      </c>
      <c r="E27" s="18"/>
      <c r="F27" s="19">
        <v>0</v>
      </c>
      <c r="G27" s="7">
        <v>0.1111111111111111</v>
      </c>
      <c r="H27" s="20">
        <v>0.1</v>
      </c>
      <c r="I27" s="21">
        <v>0.21818181818181817</v>
      </c>
      <c r="J27" s="9">
        <v>670000</v>
      </c>
      <c r="K27" s="22">
        <v>770000</v>
      </c>
      <c r="L27" s="22">
        <v>770000</v>
      </c>
      <c r="M27" s="23">
        <v>0</v>
      </c>
      <c r="N27" s="60">
        <v>10</v>
      </c>
      <c r="O27" s="61">
        <f t="shared" si="0"/>
        <v>847000</v>
      </c>
      <c r="P27" s="61">
        <v>870000</v>
      </c>
      <c r="Q27" s="84">
        <f t="shared" si="1"/>
        <v>0.12987012987012986</v>
      </c>
    </row>
    <row r="28" spans="1:26" x14ac:dyDescent="0.2">
      <c r="A28" s="712"/>
      <c r="B28" s="33" t="s">
        <v>32</v>
      </c>
      <c r="C28" s="32"/>
      <c r="D28" s="17">
        <v>-1</v>
      </c>
      <c r="E28" s="18"/>
      <c r="F28" s="19"/>
      <c r="G28" s="7"/>
      <c r="H28" s="20">
        <v>1.2</v>
      </c>
      <c r="I28" s="21">
        <v>0.21818181818181817</v>
      </c>
      <c r="J28" s="9">
        <v>670000</v>
      </c>
      <c r="K28" s="22">
        <v>770000</v>
      </c>
      <c r="L28" s="22">
        <v>770000</v>
      </c>
      <c r="M28" s="23">
        <v>0</v>
      </c>
      <c r="N28" s="60">
        <v>10</v>
      </c>
      <c r="O28" s="61">
        <f t="shared" si="0"/>
        <v>847000</v>
      </c>
      <c r="P28" s="61">
        <v>1570000</v>
      </c>
      <c r="Q28" s="84">
        <f t="shared" si="1"/>
        <v>1.0389610389610389</v>
      </c>
    </row>
    <row r="29" spans="1:26" x14ac:dyDescent="0.2">
      <c r="A29" s="712"/>
      <c r="B29" s="31" t="s">
        <v>33</v>
      </c>
      <c r="C29" s="32"/>
      <c r="D29" s="17">
        <v>-1</v>
      </c>
      <c r="E29" s="18"/>
      <c r="F29" s="19">
        <v>0</v>
      </c>
      <c r="G29" s="7">
        <v>0.1111111111111111</v>
      </c>
      <c r="H29" s="20">
        <v>0.1</v>
      </c>
      <c r="I29" s="21">
        <v>0.21818181818181817</v>
      </c>
      <c r="J29" s="9">
        <v>670000</v>
      </c>
      <c r="K29" s="22">
        <v>770000</v>
      </c>
      <c r="L29" s="22">
        <v>770000</v>
      </c>
      <c r="M29" s="23">
        <v>0</v>
      </c>
      <c r="N29" s="60">
        <v>10</v>
      </c>
      <c r="O29" s="61">
        <f t="shared" si="0"/>
        <v>847000</v>
      </c>
      <c r="P29" s="61">
        <v>870000</v>
      </c>
      <c r="Q29" s="84">
        <f t="shared" si="1"/>
        <v>0.12987012987012986</v>
      </c>
    </row>
    <row r="30" spans="1:26" s="36" customFormat="1" x14ac:dyDescent="0.2">
      <c r="A30" s="712"/>
      <c r="B30" s="31" t="s">
        <v>34</v>
      </c>
      <c r="C30" s="32"/>
      <c r="D30" s="17">
        <v>-1</v>
      </c>
      <c r="E30" s="34"/>
      <c r="F30" s="34"/>
      <c r="G30" s="35" t="s">
        <v>35</v>
      </c>
      <c r="H30" s="20">
        <v>0</v>
      </c>
      <c r="I30" s="21">
        <v>0.17</v>
      </c>
      <c r="J30" s="9">
        <v>1170000</v>
      </c>
      <c r="K30" s="22">
        <v>1370000</v>
      </c>
      <c r="L30" s="22">
        <v>1370000</v>
      </c>
      <c r="M30" s="23">
        <v>0</v>
      </c>
      <c r="N30" s="60">
        <v>10</v>
      </c>
      <c r="O30" s="61">
        <f t="shared" si="0"/>
        <v>1507000</v>
      </c>
      <c r="P30" s="61">
        <v>1570000</v>
      </c>
      <c r="Q30" s="84">
        <f t="shared" si="1"/>
        <v>0.145985401459854</v>
      </c>
      <c r="R30" s="111"/>
      <c r="S30" s="107"/>
      <c r="T30" s="107"/>
      <c r="U30" s="107"/>
      <c r="V30" s="107"/>
      <c r="W30" s="107"/>
      <c r="X30" s="107"/>
      <c r="Y30" s="107"/>
      <c r="Z30" s="107"/>
    </row>
    <row r="31" spans="1:26" x14ac:dyDescent="0.2">
      <c r="A31" s="713"/>
      <c r="B31" s="31" t="s">
        <v>36</v>
      </c>
      <c r="C31" s="32"/>
      <c r="D31" s="17">
        <v>-1</v>
      </c>
      <c r="E31" s="18"/>
      <c r="F31" s="19">
        <v>0</v>
      </c>
      <c r="G31" s="7">
        <v>0.1111111111111111</v>
      </c>
      <c r="H31" s="20">
        <v>0.1</v>
      </c>
      <c r="I31" s="21">
        <v>0.21818181818181817</v>
      </c>
      <c r="J31" s="9">
        <v>670000</v>
      </c>
      <c r="K31" s="22">
        <v>770000</v>
      </c>
      <c r="L31" s="22">
        <v>770000</v>
      </c>
      <c r="M31" s="23">
        <v>0</v>
      </c>
      <c r="N31" s="60">
        <v>10</v>
      </c>
      <c r="O31" s="61">
        <f t="shared" si="0"/>
        <v>847000</v>
      </c>
      <c r="P31" s="61">
        <v>870000</v>
      </c>
      <c r="Q31" s="84">
        <f t="shared" si="1"/>
        <v>0.12987012987012986</v>
      </c>
    </row>
    <row r="32" spans="1:26" ht="48.6" customHeight="1" x14ac:dyDescent="0.2">
      <c r="A32" s="714" t="s">
        <v>37</v>
      </c>
      <c r="B32" s="15" t="s">
        <v>38</v>
      </c>
      <c r="C32" s="16"/>
      <c r="D32" s="17">
        <v>0.16666666666666674</v>
      </c>
      <c r="E32" s="18">
        <v>2.2857142857142856</v>
      </c>
      <c r="F32" s="37">
        <v>0</v>
      </c>
      <c r="G32" s="7">
        <v>0.14942528735632185</v>
      </c>
      <c r="H32" s="20">
        <v>0</v>
      </c>
      <c r="I32" s="21">
        <v>0.17</v>
      </c>
      <c r="J32" s="9">
        <v>1170000</v>
      </c>
      <c r="K32" s="22">
        <v>1370000</v>
      </c>
      <c r="L32" s="22">
        <v>1370000</v>
      </c>
      <c r="M32" s="23">
        <v>0</v>
      </c>
      <c r="N32" s="60">
        <v>10</v>
      </c>
      <c r="O32" s="61">
        <f t="shared" si="0"/>
        <v>1507000</v>
      </c>
      <c r="P32" s="61">
        <v>1570000</v>
      </c>
      <c r="Q32" s="84">
        <f t="shared" si="1"/>
        <v>0.145985401459854</v>
      </c>
    </row>
    <row r="33" spans="1:17" ht="126.6" customHeight="1" x14ac:dyDescent="0.2">
      <c r="A33" s="715"/>
      <c r="B33" s="15" t="s">
        <v>39</v>
      </c>
      <c r="C33" s="16"/>
      <c r="D33" s="17">
        <v>0.16666666666666674</v>
      </c>
      <c r="E33" s="18">
        <v>1.1428571428571428</v>
      </c>
      <c r="F33" s="19">
        <v>1</v>
      </c>
      <c r="G33" s="7">
        <v>0.14942528735632185</v>
      </c>
      <c r="H33" s="20">
        <v>0</v>
      </c>
      <c r="I33" s="21">
        <v>0.17</v>
      </c>
      <c r="J33" s="9">
        <v>1170000</v>
      </c>
      <c r="K33" s="22">
        <v>1370000</v>
      </c>
      <c r="L33" s="22">
        <v>1370000</v>
      </c>
      <c r="M33" s="23">
        <v>0</v>
      </c>
      <c r="N33" s="60">
        <v>10</v>
      </c>
      <c r="O33" s="61">
        <f t="shared" si="0"/>
        <v>1507000</v>
      </c>
      <c r="P33" s="61">
        <v>1570000</v>
      </c>
      <c r="Q33" s="84">
        <f t="shared" si="1"/>
        <v>0.145985401459854</v>
      </c>
    </row>
    <row r="34" spans="1:17" ht="27" customHeight="1" x14ac:dyDescent="0.2">
      <c r="A34" s="715"/>
      <c r="B34" s="15" t="s">
        <v>40</v>
      </c>
      <c r="C34" s="16"/>
      <c r="D34" s="17">
        <v>0.16666666666666674</v>
      </c>
      <c r="E34" s="18">
        <v>2.2857142857142856</v>
      </c>
      <c r="F34" s="19">
        <v>0</v>
      </c>
      <c r="G34" s="7">
        <v>0.14942528735632185</v>
      </c>
      <c r="H34" s="20">
        <v>0</v>
      </c>
      <c r="I34" s="21">
        <v>0.17</v>
      </c>
      <c r="J34" s="9">
        <v>1170000</v>
      </c>
      <c r="K34" s="22">
        <v>1370000</v>
      </c>
      <c r="L34" s="22">
        <v>1370000</v>
      </c>
      <c r="M34" s="23">
        <v>0</v>
      </c>
      <c r="N34" s="60">
        <v>10</v>
      </c>
      <c r="O34" s="61">
        <f t="shared" si="0"/>
        <v>1507000</v>
      </c>
      <c r="P34" s="61">
        <v>1570000</v>
      </c>
      <c r="Q34" s="84">
        <f t="shared" si="1"/>
        <v>0.145985401459854</v>
      </c>
    </row>
    <row r="35" spans="1:17" ht="24.75" customHeight="1" x14ac:dyDescent="0.2">
      <c r="A35" s="715"/>
      <c r="B35" s="15" t="s">
        <v>41</v>
      </c>
      <c r="C35" s="16"/>
      <c r="D35" s="17">
        <v>0.16666666666666674</v>
      </c>
      <c r="E35" s="18">
        <v>1.1428571428571428</v>
      </c>
      <c r="F35" s="19">
        <v>1</v>
      </c>
      <c r="G35" s="7">
        <v>0.14942528735632185</v>
      </c>
      <c r="H35" s="20">
        <v>0</v>
      </c>
      <c r="I35" s="21">
        <v>0.17</v>
      </c>
      <c r="J35" s="9">
        <v>1170000</v>
      </c>
      <c r="K35" s="22">
        <v>1370000</v>
      </c>
      <c r="L35" s="22">
        <v>1370000</v>
      </c>
      <c r="M35" s="23">
        <v>0</v>
      </c>
      <c r="N35" s="60">
        <v>10</v>
      </c>
      <c r="O35" s="61">
        <f t="shared" si="0"/>
        <v>1507000</v>
      </c>
      <c r="P35" s="61">
        <v>1570000</v>
      </c>
      <c r="Q35" s="84">
        <f t="shared" si="1"/>
        <v>0.145985401459854</v>
      </c>
    </row>
    <row r="36" spans="1:17" ht="24.75" customHeight="1" x14ac:dyDescent="0.2">
      <c r="A36" s="715"/>
      <c r="B36" s="15" t="s">
        <v>42</v>
      </c>
      <c r="C36" s="16"/>
      <c r="D36" s="17">
        <v>0.16666666666666674</v>
      </c>
      <c r="E36" s="18">
        <v>1.1428571428571428</v>
      </c>
      <c r="F36" s="19">
        <v>1</v>
      </c>
      <c r="G36" s="7">
        <v>0.14942528735632185</v>
      </c>
      <c r="H36" s="20">
        <v>0</v>
      </c>
      <c r="I36" s="21">
        <v>0.17</v>
      </c>
      <c r="J36" s="9">
        <v>1170000</v>
      </c>
      <c r="K36" s="22">
        <v>1370000</v>
      </c>
      <c r="L36" s="22">
        <v>1370000</v>
      </c>
      <c r="M36" s="23">
        <v>0</v>
      </c>
      <c r="N36" s="60">
        <v>10</v>
      </c>
      <c r="O36" s="61">
        <f t="shared" si="0"/>
        <v>1507000</v>
      </c>
      <c r="P36" s="61">
        <v>1570000</v>
      </c>
      <c r="Q36" s="84">
        <f t="shared" si="1"/>
        <v>0.145985401459854</v>
      </c>
    </row>
    <row r="37" spans="1:17" ht="26.25" customHeight="1" x14ac:dyDescent="0.2">
      <c r="A37" s="715"/>
      <c r="B37" s="15" t="s">
        <v>43</v>
      </c>
      <c r="C37" s="16"/>
      <c r="D37" s="17">
        <v>0.16666666666666674</v>
      </c>
      <c r="E37" s="18">
        <v>1.1428571428571428</v>
      </c>
      <c r="F37" s="19">
        <v>1</v>
      </c>
      <c r="G37" s="7">
        <v>0.14942528735632185</v>
      </c>
      <c r="H37" s="20">
        <v>0</v>
      </c>
      <c r="I37" s="21">
        <v>0.17</v>
      </c>
      <c r="J37" s="9">
        <v>1170000</v>
      </c>
      <c r="K37" s="22">
        <v>1370000</v>
      </c>
      <c r="L37" s="22">
        <v>1370000</v>
      </c>
      <c r="M37" s="23">
        <v>0</v>
      </c>
      <c r="N37" s="60">
        <v>10</v>
      </c>
      <c r="O37" s="61">
        <f t="shared" si="0"/>
        <v>1507000</v>
      </c>
      <c r="P37" s="61">
        <v>1570000</v>
      </c>
      <c r="Q37" s="84">
        <f t="shared" si="1"/>
        <v>0.145985401459854</v>
      </c>
    </row>
    <row r="38" spans="1:17" ht="28.5" customHeight="1" x14ac:dyDescent="0.2">
      <c r="A38" s="715"/>
      <c r="B38" s="15" t="s">
        <v>44</v>
      </c>
      <c r="C38" s="16"/>
      <c r="D38" s="17">
        <v>0.16666666666666674</v>
      </c>
      <c r="E38" s="18">
        <v>2.2857142857142856</v>
      </c>
      <c r="F38" s="19">
        <v>0</v>
      </c>
      <c r="G38" s="7">
        <v>0.14942528735632185</v>
      </c>
      <c r="H38" s="20">
        <v>0</v>
      </c>
      <c r="I38" s="21">
        <v>0.17</v>
      </c>
      <c r="J38" s="9">
        <v>1170000</v>
      </c>
      <c r="K38" s="22">
        <v>1370000</v>
      </c>
      <c r="L38" s="22">
        <v>1370000</v>
      </c>
      <c r="M38" s="23">
        <v>0</v>
      </c>
      <c r="N38" s="60">
        <v>10</v>
      </c>
      <c r="O38" s="61">
        <f t="shared" si="0"/>
        <v>1507000</v>
      </c>
      <c r="P38" s="61">
        <v>1570000</v>
      </c>
      <c r="Q38" s="84">
        <f t="shared" si="1"/>
        <v>0.145985401459854</v>
      </c>
    </row>
    <row r="39" spans="1:17" ht="32.25" customHeight="1" x14ac:dyDescent="0.2">
      <c r="A39" s="715"/>
      <c r="B39" s="15" t="s">
        <v>45</v>
      </c>
      <c r="C39" s="16"/>
      <c r="D39" s="17">
        <v>0.16666666666666674</v>
      </c>
      <c r="E39" s="18">
        <v>2.2857142857142856</v>
      </c>
      <c r="F39" s="19">
        <v>0</v>
      </c>
      <c r="G39" s="7">
        <v>0.14942528735632185</v>
      </c>
      <c r="H39" s="20">
        <v>0</v>
      </c>
      <c r="I39" s="21">
        <v>0.17</v>
      </c>
      <c r="J39" s="9">
        <v>1170000</v>
      </c>
      <c r="K39" s="22">
        <v>1370000</v>
      </c>
      <c r="L39" s="22">
        <v>1370000</v>
      </c>
      <c r="M39" s="23">
        <v>0</v>
      </c>
      <c r="N39" s="60">
        <v>10</v>
      </c>
      <c r="O39" s="61">
        <f t="shared" si="0"/>
        <v>1507000</v>
      </c>
      <c r="P39" s="61">
        <v>1570000</v>
      </c>
      <c r="Q39" s="84">
        <f t="shared" si="1"/>
        <v>0.145985401459854</v>
      </c>
    </row>
    <row r="40" spans="1:17" ht="29.25" customHeight="1" x14ac:dyDescent="0.2">
      <c r="A40" s="715"/>
      <c r="B40" s="15" t="s">
        <v>46</v>
      </c>
      <c r="C40" s="16"/>
      <c r="D40" s="17" t="e">
        <v>#DIV/0!</v>
      </c>
      <c r="E40" s="18">
        <v>2</v>
      </c>
      <c r="F40" s="19">
        <v>0</v>
      </c>
      <c r="G40" s="7">
        <v>0.14942528735632185</v>
      </c>
      <c r="H40" s="20">
        <v>0</v>
      </c>
      <c r="I40" s="21">
        <v>0.17</v>
      </c>
      <c r="J40" s="9">
        <v>1170000</v>
      </c>
      <c r="K40" s="22">
        <v>1370000</v>
      </c>
      <c r="L40" s="22">
        <v>1370000</v>
      </c>
      <c r="M40" s="23">
        <v>0</v>
      </c>
      <c r="N40" s="60">
        <v>10</v>
      </c>
      <c r="O40" s="61">
        <f t="shared" si="0"/>
        <v>1507000</v>
      </c>
      <c r="P40" s="61">
        <v>1570000</v>
      </c>
      <c r="Q40" s="84">
        <f t="shared" si="1"/>
        <v>0.145985401459854</v>
      </c>
    </row>
    <row r="41" spans="1:17" ht="25.5" customHeight="1" x14ac:dyDescent="0.2">
      <c r="A41" s="715"/>
      <c r="B41" s="15" t="s">
        <v>47</v>
      </c>
      <c r="C41" s="16"/>
      <c r="D41" s="17" t="e">
        <v>#DIV/0!</v>
      </c>
      <c r="E41" s="18">
        <v>1.1428571428571428</v>
      </c>
      <c r="F41" s="19">
        <v>1</v>
      </c>
      <c r="G41" s="7">
        <v>0.14942528735632185</v>
      </c>
      <c r="H41" s="20">
        <v>0</v>
      </c>
      <c r="I41" s="21">
        <v>0.17</v>
      </c>
      <c r="J41" s="9">
        <v>1170000</v>
      </c>
      <c r="K41" s="22">
        <v>1370000</v>
      </c>
      <c r="L41" s="22">
        <v>1370000</v>
      </c>
      <c r="M41" s="23">
        <v>0</v>
      </c>
      <c r="N41" s="60">
        <v>10</v>
      </c>
      <c r="O41" s="61">
        <f t="shared" si="0"/>
        <v>1507000</v>
      </c>
      <c r="P41" s="61">
        <v>1570000</v>
      </c>
      <c r="Q41" s="84">
        <f t="shared" si="1"/>
        <v>0.145985401459854</v>
      </c>
    </row>
    <row r="42" spans="1:17" ht="30" customHeight="1" x14ac:dyDescent="0.2">
      <c r="A42" s="715"/>
      <c r="B42" s="15" t="s">
        <v>48</v>
      </c>
      <c r="C42" s="16"/>
      <c r="D42" s="17" t="e">
        <v>#DIV/0!</v>
      </c>
      <c r="E42" s="18">
        <v>2.2857142857142856</v>
      </c>
      <c r="F42" s="19">
        <v>0</v>
      </c>
      <c r="G42" s="7">
        <v>0.14942528735632185</v>
      </c>
      <c r="H42" s="20">
        <v>0</v>
      </c>
      <c r="I42" s="21">
        <v>0.17</v>
      </c>
      <c r="J42" s="9">
        <v>1170000</v>
      </c>
      <c r="K42" s="22">
        <v>1370000</v>
      </c>
      <c r="L42" s="22">
        <v>1370000</v>
      </c>
      <c r="M42" s="23">
        <v>0</v>
      </c>
      <c r="N42" s="60">
        <v>10</v>
      </c>
      <c r="O42" s="61">
        <f t="shared" si="0"/>
        <v>1507000</v>
      </c>
      <c r="P42" s="61" t="s">
        <v>269</v>
      </c>
      <c r="Q42" s="84" t="s">
        <v>266</v>
      </c>
    </row>
    <row r="43" spans="1:17" ht="27" customHeight="1" x14ac:dyDescent="0.2">
      <c r="A43" s="715"/>
      <c r="B43" s="15" t="s">
        <v>49</v>
      </c>
      <c r="C43" s="16"/>
      <c r="D43" s="17" t="e">
        <v>#DIV/0!</v>
      </c>
      <c r="E43" s="18">
        <v>1.1428571428571428</v>
      </c>
      <c r="F43" s="19">
        <v>1</v>
      </c>
      <c r="G43" s="7">
        <v>0.14942528735632185</v>
      </c>
      <c r="H43" s="20">
        <v>0</v>
      </c>
      <c r="I43" s="21">
        <v>0.17</v>
      </c>
      <c r="J43" s="9">
        <v>1170000</v>
      </c>
      <c r="K43" s="22">
        <v>1370000</v>
      </c>
      <c r="L43" s="22">
        <v>1370000</v>
      </c>
      <c r="M43" s="23">
        <v>0</v>
      </c>
      <c r="N43" s="60">
        <v>10</v>
      </c>
      <c r="O43" s="61">
        <f t="shared" si="0"/>
        <v>1507000</v>
      </c>
      <c r="P43" s="61">
        <v>1570000</v>
      </c>
      <c r="Q43" s="84">
        <f t="shared" si="1"/>
        <v>0.145985401459854</v>
      </c>
    </row>
    <row r="44" spans="1:17" ht="28.5" customHeight="1" x14ac:dyDescent="0.2">
      <c r="A44" s="715"/>
      <c r="B44" s="15" t="s">
        <v>50</v>
      </c>
      <c r="C44" s="16"/>
      <c r="D44" s="17">
        <v>0.16666666666666674</v>
      </c>
      <c r="E44" s="18">
        <v>2.2857142857142856</v>
      </c>
      <c r="F44" s="19">
        <v>0</v>
      </c>
      <c r="G44" s="7">
        <v>0.14942528735632185</v>
      </c>
      <c r="H44" s="20">
        <v>0</v>
      </c>
      <c r="I44" s="21">
        <v>0.17</v>
      </c>
      <c r="J44" s="9">
        <v>1170000</v>
      </c>
      <c r="K44" s="22">
        <v>1370000</v>
      </c>
      <c r="L44" s="22">
        <v>1370000</v>
      </c>
      <c r="M44" s="23">
        <v>0</v>
      </c>
      <c r="N44" s="60">
        <v>10</v>
      </c>
      <c r="O44" s="61">
        <f t="shared" si="0"/>
        <v>1507000</v>
      </c>
      <c r="P44" s="61">
        <v>1570000</v>
      </c>
      <c r="Q44" s="84">
        <f t="shared" si="1"/>
        <v>0.145985401459854</v>
      </c>
    </row>
    <row r="45" spans="1:17" ht="29.25" customHeight="1" x14ac:dyDescent="0.2">
      <c r="A45" s="715"/>
      <c r="B45" s="15" t="s">
        <v>51</v>
      </c>
      <c r="C45" s="16"/>
      <c r="D45" s="17" t="e">
        <v>#DIV/0!</v>
      </c>
      <c r="E45" s="18">
        <v>1.1428571428571428</v>
      </c>
      <c r="F45" s="19">
        <v>1</v>
      </c>
      <c r="G45" s="7">
        <v>0.14942528735632185</v>
      </c>
      <c r="H45" s="20">
        <v>0</v>
      </c>
      <c r="I45" s="21">
        <v>0.17</v>
      </c>
      <c r="J45" s="9">
        <v>1170000</v>
      </c>
      <c r="K45" s="22">
        <v>1370000</v>
      </c>
      <c r="L45" s="22">
        <v>1370000</v>
      </c>
      <c r="M45" s="23">
        <v>0</v>
      </c>
      <c r="N45" s="60">
        <v>10</v>
      </c>
      <c r="O45" s="61">
        <f t="shared" si="0"/>
        <v>1507000</v>
      </c>
      <c r="P45" s="61">
        <v>1570000</v>
      </c>
      <c r="Q45" s="84">
        <f t="shared" si="1"/>
        <v>0.145985401459854</v>
      </c>
    </row>
    <row r="46" spans="1:17" ht="27" customHeight="1" x14ac:dyDescent="0.2">
      <c r="A46" s="715"/>
      <c r="B46" s="15" t="s">
        <v>52</v>
      </c>
      <c r="C46" s="16"/>
      <c r="D46" s="17" t="e">
        <v>#DIV/0!</v>
      </c>
      <c r="E46" s="18">
        <v>2.2857142857142856</v>
      </c>
      <c r="F46" s="19">
        <v>0</v>
      </c>
      <c r="G46" s="7">
        <v>0.14942528735632185</v>
      </c>
      <c r="H46" s="20">
        <v>0</v>
      </c>
      <c r="I46" s="21">
        <v>0.17</v>
      </c>
      <c r="J46" s="9">
        <v>1170000</v>
      </c>
      <c r="K46" s="22">
        <v>1370000</v>
      </c>
      <c r="L46" s="22">
        <v>1370000</v>
      </c>
      <c r="M46" s="23">
        <v>0</v>
      </c>
      <c r="N46" s="60">
        <v>10</v>
      </c>
      <c r="O46" s="61">
        <f t="shared" si="0"/>
        <v>1507000</v>
      </c>
      <c r="P46" s="61">
        <v>1570000</v>
      </c>
      <c r="Q46" s="84">
        <f t="shared" si="1"/>
        <v>0.145985401459854</v>
      </c>
    </row>
    <row r="47" spans="1:17" ht="28.5" customHeight="1" x14ac:dyDescent="0.2">
      <c r="A47" s="715"/>
      <c r="B47" s="15" t="s">
        <v>53</v>
      </c>
      <c r="C47" s="16"/>
      <c r="D47" s="17">
        <v>0.16666666666666674</v>
      </c>
      <c r="E47" s="18">
        <v>1.1428571428571428</v>
      </c>
      <c r="F47" s="19">
        <v>1</v>
      </c>
      <c r="G47" s="7">
        <v>0.14942528735632185</v>
      </c>
      <c r="H47" s="20">
        <v>0</v>
      </c>
      <c r="I47" s="21">
        <v>0.17</v>
      </c>
      <c r="J47" s="9">
        <v>1170000</v>
      </c>
      <c r="K47" s="22">
        <v>1370000</v>
      </c>
      <c r="L47" s="22">
        <v>1370000</v>
      </c>
      <c r="M47" s="23">
        <v>0</v>
      </c>
      <c r="N47" s="60">
        <v>10</v>
      </c>
      <c r="O47" s="61">
        <f t="shared" si="0"/>
        <v>1507000</v>
      </c>
      <c r="P47" s="61">
        <v>1570000</v>
      </c>
      <c r="Q47" s="84">
        <f t="shared" si="1"/>
        <v>0.145985401459854</v>
      </c>
    </row>
    <row r="48" spans="1:17" ht="27" customHeight="1" x14ac:dyDescent="0.2">
      <c r="A48" s="715"/>
      <c r="B48" s="15" t="s">
        <v>54</v>
      </c>
      <c r="C48" s="16"/>
      <c r="D48" s="17">
        <v>-1</v>
      </c>
      <c r="E48" s="18" t="e">
        <v>#DIV/0!</v>
      </c>
      <c r="F48" s="19">
        <v>0</v>
      </c>
      <c r="G48" s="7">
        <v>0.14942528735632185</v>
      </c>
      <c r="H48" s="20">
        <v>0</v>
      </c>
      <c r="I48" s="21">
        <v>0.17</v>
      </c>
      <c r="J48" s="9">
        <v>1170000</v>
      </c>
      <c r="K48" s="22">
        <v>1370000</v>
      </c>
      <c r="L48" s="22">
        <v>1370000</v>
      </c>
      <c r="M48" s="23">
        <v>0</v>
      </c>
      <c r="N48" s="60">
        <v>10</v>
      </c>
      <c r="O48" s="61">
        <f t="shared" si="0"/>
        <v>1507000</v>
      </c>
      <c r="P48" s="61">
        <v>1570000</v>
      </c>
      <c r="Q48" s="84">
        <f t="shared" si="1"/>
        <v>0.145985401459854</v>
      </c>
    </row>
    <row r="49" spans="1:26" ht="30" customHeight="1" x14ac:dyDescent="0.2">
      <c r="A49" s="715"/>
      <c r="B49" s="15" t="s">
        <v>55</v>
      </c>
      <c r="C49" s="16"/>
      <c r="D49" s="17">
        <v>-1</v>
      </c>
      <c r="E49" s="18" t="e">
        <v>#DIV/0!</v>
      </c>
      <c r="F49" s="19">
        <v>0</v>
      </c>
      <c r="G49" s="7">
        <v>0.14942528735632185</v>
      </c>
      <c r="H49" s="20">
        <v>0</v>
      </c>
      <c r="I49" s="21">
        <v>0.17</v>
      </c>
      <c r="J49" s="9">
        <v>1170000</v>
      </c>
      <c r="K49" s="22">
        <v>1370000</v>
      </c>
      <c r="L49" s="22">
        <v>1370000</v>
      </c>
      <c r="M49" s="23">
        <v>0</v>
      </c>
      <c r="N49" s="60">
        <v>10</v>
      </c>
      <c r="O49" s="61">
        <f t="shared" si="0"/>
        <v>1507000</v>
      </c>
      <c r="P49" s="61" t="s">
        <v>269</v>
      </c>
      <c r="Q49" s="84" t="s">
        <v>266</v>
      </c>
    </row>
    <row r="50" spans="1:26" ht="27" customHeight="1" x14ac:dyDescent="0.2">
      <c r="A50" s="715"/>
      <c r="B50" s="15" t="s">
        <v>56</v>
      </c>
      <c r="C50" s="16">
        <v>53</v>
      </c>
      <c r="D50" s="17">
        <v>0.43795620437956195</v>
      </c>
      <c r="E50" s="18">
        <v>1.2030456852791878</v>
      </c>
      <c r="F50" s="19">
        <v>0</v>
      </c>
      <c r="G50" s="7">
        <v>0.1556420233463035</v>
      </c>
      <c r="H50" s="20">
        <v>0.10101010101010101</v>
      </c>
      <c r="I50" s="21">
        <v>0.1529051987767584</v>
      </c>
      <c r="J50" s="9">
        <v>3770000</v>
      </c>
      <c r="K50" s="22">
        <v>1370000</v>
      </c>
      <c r="L50" s="22">
        <v>1370000</v>
      </c>
      <c r="M50" s="23">
        <v>0</v>
      </c>
      <c r="N50" s="60">
        <v>10</v>
      </c>
      <c r="O50" s="61">
        <f t="shared" si="0"/>
        <v>1507000</v>
      </c>
      <c r="P50" s="61">
        <v>1570000</v>
      </c>
      <c r="Q50" s="84">
        <f t="shared" si="1"/>
        <v>0.145985401459854</v>
      </c>
    </row>
    <row r="51" spans="1:26" ht="27.75" customHeight="1" x14ac:dyDescent="0.2">
      <c r="A51" s="715"/>
      <c r="B51" s="15" t="s">
        <v>57</v>
      </c>
      <c r="C51" s="16">
        <v>55</v>
      </c>
      <c r="D51" s="17">
        <v>0.12738853503184711</v>
      </c>
      <c r="E51" s="18">
        <v>1.2824858757062148</v>
      </c>
      <c r="F51" s="19">
        <v>0.1762114537444934</v>
      </c>
      <c r="G51" s="7">
        <v>0.13937282229965156</v>
      </c>
      <c r="H51" s="20">
        <v>9.1743119266055051E-2</v>
      </c>
      <c r="I51" s="21">
        <v>0.16806722689075632</v>
      </c>
      <c r="J51" s="9">
        <v>4170000</v>
      </c>
      <c r="K51" s="716"/>
      <c r="L51" s="716"/>
      <c r="M51" s="717"/>
      <c r="O51" s="61"/>
      <c r="Q51" s="84" t="s">
        <v>266</v>
      </c>
    </row>
    <row r="52" spans="1:26" ht="26.25" customHeight="1" x14ac:dyDescent="0.2">
      <c r="A52" s="715"/>
      <c r="B52" s="15" t="s">
        <v>58</v>
      </c>
      <c r="C52" s="16">
        <v>56</v>
      </c>
      <c r="D52" s="17">
        <v>0.19323671497584538</v>
      </c>
      <c r="E52" s="18">
        <v>1.3238866396761133</v>
      </c>
      <c r="F52" s="19">
        <v>0.1529051987767584</v>
      </c>
      <c r="G52" s="7">
        <v>0.14741986549880454</v>
      </c>
      <c r="H52" s="20">
        <v>0.10706638115631692</v>
      </c>
      <c r="I52" s="21">
        <v>0.15473887814313347</v>
      </c>
      <c r="J52" s="9">
        <v>5970000</v>
      </c>
      <c r="K52" s="718"/>
      <c r="L52" s="718"/>
      <c r="M52" s="719"/>
      <c r="O52" s="61"/>
      <c r="Q52" s="84" t="s">
        <v>266</v>
      </c>
    </row>
    <row r="53" spans="1:26" ht="27" customHeight="1" x14ac:dyDescent="0.2">
      <c r="A53" s="715"/>
      <c r="B53" s="15" t="s">
        <v>59</v>
      </c>
      <c r="C53" s="16">
        <v>57</v>
      </c>
      <c r="D53" s="17">
        <v>0.10101010101010099</v>
      </c>
      <c r="E53" s="18">
        <v>1.3363914373088686</v>
      </c>
      <c r="F53" s="19">
        <v>0.16018306636155608</v>
      </c>
      <c r="G53" s="7">
        <v>0.14625228519195613</v>
      </c>
      <c r="H53" s="20">
        <v>9.569377990430622E-2</v>
      </c>
      <c r="I53" s="21">
        <v>0.13100436681222707</v>
      </c>
      <c r="J53" s="9">
        <v>7770000</v>
      </c>
      <c r="K53" s="720"/>
      <c r="L53" s="720"/>
      <c r="M53" s="721"/>
      <c r="O53" s="61"/>
      <c r="Q53" s="84" t="s">
        <v>266</v>
      </c>
    </row>
    <row r="54" spans="1:26" s="36" customFormat="1" x14ac:dyDescent="0.2">
      <c r="A54" s="705" t="s">
        <v>60</v>
      </c>
      <c r="B54" s="38" t="s">
        <v>61</v>
      </c>
      <c r="C54" s="39"/>
      <c r="D54" s="17">
        <v>-1</v>
      </c>
      <c r="E54" s="40"/>
      <c r="F54" s="40"/>
      <c r="G54" s="7"/>
      <c r="H54" s="20">
        <v>0.106544901065449</v>
      </c>
      <c r="I54" s="21">
        <v>0.2063273727647868</v>
      </c>
      <c r="J54" s="9">
        <v>8770000</v>
      </c>
      <c r="K54" s="22">
        <v>8770000</v>
      </c>
      <c r="L54" s="22">
        <v>8770000</v>
      </c>
      <c r="M54" s="23">
        <v>0</v>
      </c>
      <c r="N54" s="60">
        <v>10</v>
      </c>
      <c r="O54" s="61">
        <f t="shared" ref="O54:O117" si="2">L54+(L54*N54/100)</f>
        <v>9647000</v>
      </c>
      <c r="P54" s="61">
        <v>9670000</v>
      </c>
      <c r="Q54" s="84">
        <f t="shared" si="1"/>
        <v>0.10262257696693272</v>
      </c>
      <c r="R54" s="111"/>
      <c r="S54" s="107"/>
      <c r="T54" s="107"/>
      <c r="U54" s="107"/>
      <c r="V54" s="107"/>
      <c r="W54" s="107"/>
      <c r="X54" s="107"/>
      <c r="Y54" s="107"/>
      <c r="Z54" s="107"/>
    </row>
    <row r="55" spans="1:26" s="36" customFormat="1" x14ac:dyDescent="0.2">
      <c r="A55" s="705"/>
      <c r="B55" s="38" t="s">
        <v>62</v>
      </c>
      <c r="C55" s="39"/>
      <c r="D55" s="17">
        <v>-1</v>
      </c>
      <c r="E55" s="40"/>
      <c r="F55" s="40"/>
      <c r="G55" s="7"/>
      <c r="H55" s="20">
        <v>0.13076923076923078</v>
      </c>
      <c r="I55" s="21">
        <v>0</v>
      </c>
      <c r="J55" s="9">
        <v>1470000</v>
      </c>
      <c r="K55" s="22">
        <v>1470000</v>
      </c>
      <c r="L55" s="22">
        <v>1470000</v>
      </c>
      <c r="M55" s="23">
        <v>0</v>
      </c>
      <c r="N55" s="60">
        <v>10</v>
      </c>
      <c r="O55" s="61">
        <f t="shared" si="2"/>
        <v>1617000</v>
      </c>
      <c r="P55" s="61">
        <v>1670000</v>
      </c>
      <c r="Q55" s="84">
        <f t="shared" si="1"/>
        <v>0.1360544217687075</v>
      </c>
      <c r="R55" s="111"/>
      <c r="S55" s="107"/>
      <c r="T55" s="107"/>
      <c r="U55" s="107"/>
      <c r="V55" s="107"/>
      <c r="W55" s="107"/>
      <c r="X55" s="107"/>
      <c r="Y55" s="107"/>
      <c r="Z55" s="107"/>
    </row>
    <row r="56" spans="1:26" s="36" customFormat="1" ht="18" customHeight="1" x14ac:dyDescent="0.2">
      <c r="A56" s="705"/>
      <c r="B56" s="38" t="s">
        <v>63</v>
      </c>
      <c r="C56" s="39"/>
      <c r="D56" s="17">
        <v>-1</v>
      </c>
      <c r="E56" s="40"/>
      <c r="F56" s="40"/>
      <c r="G56" s="7"/>
      <c r="H56" s="20">
        <v>0.10430247718383312</v>
      </c>
      <c r="I56" s="21">
        <v>0.20070838252656434</v>
      </c>
      <c r="J56" s="9">
        <v>10170000</v>
      </c>
      <c r="K56" s="22">
        <v>10170000</v>
      </c>
      <c r="L56" s="22">
        <v>10170000</v>
      </c>
      <c r="M56" s="23">
        <v>0</v>
      </c>
      <c r="N56" s="60">
        <v>10</v>
      </c>
      <c r="O56" s="61">
        <f t="shared" si="2"/>
        <v>11187000</v>
      </c>
      <c r="P56" s="61">
        <v>11170000</v>
      </c>
      <c r="Q56" s="84">
        <f t="shared" si="1"/>
        <v>9.8328416912487712E-2</v>
      </c>
      <c r="R56" s="111"/>
      <c r="S56" s="107"/>
      <c r="T56" s="107"/>
      <c r="U56" s="107"/>
      <c r="V56" s="107"/>
      <c r="W56" s="107"/>
      <c r="X56" s="107"/>
      <c r="Y56" s="107"/>
      <c r="Z56" s="107"/>
    </row>
    <row r="57" spans="1:26" s="36" customFormat="1" ht="46.5" customHeight="1" x14ac:dyDescent="0.2">
      <c r="A57" s="705"/>
      <c r="B57" s="38" t="s">
        <v>64</v>
      </c>
      <c r="C57" s="39"/>
      <c r="D57" s="17">
        <v>-1</v>
      </c>
      <c r="E57" s="40"/>
      <c r="F57" s="40"/>
      <c r="G57" s="7"/>
      <c r="H57" s="20">
        <v>0.10027347310847767</v>
      </c>
      <c r="I57" s="21">
        <v>0.19884009942004971</v>
      </c>
      <c r="J57" s="9">
        <v>14470000</v>
      </c>
      <c r="K57" s="22">
        <v>14470000</v>
      </c>
      <c r="L57" s="22">
        <v>14470000</v>
      </c>
      <c r="M57" s="23">
        <v>0</v>
      </c>
      <c r="N57" s="60">
        <v>10</v>
      </c>
      <c r="O57" s="61">
        <f t="shared" si="2"/>
        <v>15917000</v>
      </c>
      <c r="P57" s="61">
        <v>15970000</v>
      </c>
      <c r="Q57" s="84">
        <f t="shared" si="1"/>
        <v>0.10366275051831375</v>
      </c>
      <c r="R57" s="111"/>
      <c r="S57" s="107"/>
      <c r="T57" s="107"/>
      <c r="U57" s="107"/>
      <c r="V57" s="107"/>
      <c r="W57" s="107"/>
      <c r="X57" s="107"/>
      <c r="Y57" s="107"/>
      <c r="Z57" s="107"/>
    </row>
    <row r="58" spans="1:26" s="36" customFormat="1" ht="46.5" customHeight="1" x14ac:dyDescent="0.2">
      <c r="A58" s="705"/>
      <c r="B58" s="38" t="s">
        <v>65</v>
      </c>
      <c r="C58" s="39"/>
      <c r="D58" s="17">
        <v>-1</v>
      </c>
      <c r="E58" s="40"/>
      <c r="F58" s="40"/>
      <c r="G58" s="7"/>
      <c r="H58" s="20"/>
      <c r="I58" s="21">
        <v>0.14000000000000001</v>
      </c>
      <c r="J58" s="9">
        <v>5700000</v>
      </c>
      <c r="K58" s="22">
        <v>5070000</v>
      </c>
      <c r="L58" s="22">
        <v>5070000</v>
      </c>
      <c r="M58" s="23">
        <v>0</v>
      </c>
      <c r="N58" s="60">
        <v>10</v>
      </c>
      <c r="O58" s="61">
        <f t="shared" si="2"/>
        <v>5577000</v>
      </c>
      <c r="P58" s="61">
        <v>5570000</v>
      </c>
      <c r="Q58" s="84">
        <f t="shared" si="1"/>
        <v>9.8619329388560162E-2</v>
      </c>
      <c r="R58" s="111"/>
      <c r="S58" s="107"/>
      <c r="T58" s="107"/>
      <c r="U58" s="107"/>
      <c r="V58" s="107"/>
      <c r="W58" s="107"/>
      <c r="X58" s="107"/>
      <c r="Y58" s="107"/>
      <c r="Z58" s="107"/>
    </row>
    <row r="59" spans="1:26" s="36" customFormat="1" ht="30.75" customHeight="1" x14ac:dyDescent="0.2">
      <c r="A59" s="705"/>
      <c r="B59" s="38" t="s">
        <v>66</v>
      </c>
      <c r="C59" s="39"/>
      <c r="D59" s="17">
        <v>-1</v>
      </c>
      <c r="E59" s="40"/>
      <c r="F59" s="40"/>
      <c r="G59" s="7"/>
      <c r="H59" s="20">
        <v>9.2165898617511524E-2</v>
      </c>
      <c r="I59" s="21">
        <v>0.12658227848101267</v>
      </c>
      <c r="J59" s="9">
        <v>2670000</v>
      </c>
      <c r="K59" s="22">
        <v>2670000</v>
      </c>
      <c r="L59" s="22">
        <v>2670000</v>
      </c>
      <c r="M59" s="23">
        <v>0</v>
      </c>
      <c r="N59" s="60">
        <v>10</v>
      </c>
      <c r="O59" s="61">
        <f t="shared" si="2"/>
        <v>2937000</v>
      </c>
      <c r="P59" s="61">
        <v>2970000</v>
      </c>
      <c r="Q59" s="84">
        <f t="shared" si="1"/>
        <v>0.11235955056179775</v>
      </c>
      <c r="R59" s="111"/>
      <c r="S59" s="107"/>
      <c r="T59" s="107"/>
      <c r="U59" s="107"/>
      <c r="V59" s="107"/>
      <c r="W59" s="107"/>
      <c r="X59" s="107"/>
      <c r="Y59" s="107"/>
      <c r="Z59" s="107"/>
    </row>
    <row r="60" spans="1:26" s="36" customFormat="1" x14ac:dyDescent="0.2">
      <c r="A60" s="706" t="s">
        <v>67</v>
      </c>
      <c r="B60" s="41" t="s">
        <v>68</v>
      </c>
      <c r="C60" s="42">
        <v>81412</v>
      </c>
      <c r="D60" s="17">
        <v>-1</v>
      </c>
      <c r="E60" s="34"/>
      <c r="F60" s="34"/>
      <c r="G60" s="34"/>
      <c r="H60" s="34"/>
      <c r="I60" s="34"/>
      <c r="J60" s="34"/>
      <c r="K60" s="22">
        <v>4570000</v>
      </c>
      <c r="L60" s="22">
        <v>5070000</v>
      </c>
      <c r="M60" s="23">
        <v>0.10940919037199125</v>
      </c>
      <c r="N60" s="60">
        <v>10</v>
      </c>
      <c r="O60" s="61">
        <f t="shared" si="2"/>
        <v>5577000</v>
      </c>
      <c r="P60" s="61">
        <v>5570000</v>
      </c>
      <c r="Q60" s="84">
        <f t="shared" si="1"/>
        <v>9.8619329388560162E-2</v>
      </c>
      <c r="R60" s="111"/>
      <c r="S60" s="107"/>
      <c r="T60" s="107"/>
      <c r="U60" s="107"/>
      <c r="V60" s="107"/>
      <c r="W60" s="107"/>
      <c r="X60" s="107"/>
      <c r="Y60" s="107"/>
      <c r="Z60" s="107"/>
    </row>
    <row r="61" spans="1:26" s="36" customFormat="1" x14ac:dyDescent="0.2">
      <c r="A61" s="706"/>
      <c r="B61" s="41" t="s">
        <v>57</v>
      </c>
      <c r="C61" s="42">
        <v>81055</v>
      </c>
      <c r="D61" s="17">
        <v>-1</v>
      </c>
      <c r="E61" s="34"/>
      <c r="F61" s="34"/>
      <c r="G61" s="34"/>
      <c r="H61" s="34"/>
      <c r="I61" s="34"/>
      <c r="J61" s="34"/>
      <c r="K61" s="22">
        <v>4770000</v>
      </c>
      <c r="L61" s="22">
        <v>5470000</v>
      </c>
      <c r="M61" s="23">
        <v>0.14675052410901468</v>
      </c>
      <c r="N61" s="60">
        <v>10</v>
      </c>
      <c r="O61" s="61">
        <f t="shared" si="2"/>
        <v>6017000</v>
      </c>
      <c r="P61" s="61">
        <v>6070000</v>
      </c>
      <c r="Q61" s="84">
        <f t="shared" si="1"/>
        <v>0.10968921389396709</v>
      </c>
      <c r="R61" s="111"/>
      <c r="S61" s="107"/>
      <c r="T61" s="107"/>
      <c r="U61" s="107"/>
      <c r="V61" s="107"/>
      <c r="W61" s="107"/>
      <c r="X61" s="107"/>
      <c r="Y61" s="107"/>
      <c r="Z61" s="107"/>
    </row>
    <row r="62" spans="1:26" s="36" customFormat="1" x14ac:dyDescent="0.2">
      <c r="A62" s="706"/>
      <c r="B62" s="41" t="s">
        <v>58</v>
      </c>
      <c r="C62" s="42">
        <v>81056</v>
      </c>
      <c r="D62" s="17">
        <v>-1</v>
      </c>
      <c r="E62" s="34"/>
      <c r="F62" s="34"/>
      <c r="G62" s="34"/>
      <c r="H62" s="34"/>
      <c r="I62" s="34"/>
      <c r="J62" s="34"/>
      <c r="K62" s="22">
        <v>7170000</v>
      </c>
      <c r="L62" s="22">
        <v>8270000</v>
      </c>
      <c r="M62" s="23">
        <v>0.15341701534170155</v>
      </c>
      <c r="N62" s="60">
        <v>20</v>
      </c>
      <c r="O62" s="61">
        <f t="shared" si="2"/>
        <v>9924000</v>
      </c>
      <c r="P62" s="61">
        <v>9970000</v>
      </c>
      <c r="Q62" s="84">
        <f t="shared" si="1"/>
        <v>0.20556227327690446</v>
      </c>
      <c r="R62" s="111"/>
      <c r="S62" s="107"/>
      <c r="T62" s="107"/>
      <c r="U62" s="107"/>
      <c r="V62" s="107"/>
      <c r="W62" s="107"/>
      <c r="X62" s="107"/>
      <c r="Y62" s="107"/>
      <c r="Z62" s="107"/>
    </row>
    <row r="63" spans="1:26" s="36" customFormat="1" x14ac:dyDescent="0.2">
      <c r="A63" s="706"/>
      <c r="B63" s="41" t="s">
        <v>59</v>
      </c>
      <c r="C63" s="42">
        <v>81057</v>
      </c>
      <c r="D63" s="17">
        <v>-1</v>
      </c>
      <c r="E63" s="34"/>
      <c r="F63" s="34"/>
      <c r="G63" s="34"/>
      <c r="H63" s="34"/>
      <c r="I63" s="34"/>
      <c r="J63" s="34"/>
      <c r="K63" s="22">
        <v>9670000</v>
      </c>
      <c r="L63" s="22">
        <v>11170000</v>
      </c>
      <c r="M63" s="23">
        <v>0.15511892450879008</v>
      </c>
      <c r="N63" s="60">
        <v>30</v>
      </c>
      <c r="O63" s="61">
        <f t="shared" si="2"/>
        <v>14521000</v>
      </c>
      <c r="P63" s="61">
        <v>14570000</v>
      </c>
      <c r="Q63" s="84">
        <f t="shared" si="1"/>
        <v>0.30438675022381378</v>
      </c>
      <c r="R63" s="111"/>
      <c r="S63" s="107"/>
      <c r="T63" s="107"/>
      <c r="U63" s="107"/>
      <c r="V63" s="107"/>
      <c r="W63" s="107"/>
      <c r="X63" s="107"/>
      <c r="Y63" s="107"/>
      <c r="Z63" s="107"/>
    </row>
    <row r="64" spans="1:26" s="36" customFormat="1" x14ac:dyDescent="0.2">
      <c r="A64" s="706"/>
      <c r="B64" s="41" t="s">
        <v>69</v>
      </c>
      <c r="C64" s="42">
        <v>81041</v>
      </c>
      <c r="D64" s="17">
        <v>-1</v>
      </c>
      <c r="E64" s="34"/>
      <c r="F64" s="34"/>
      <c r="G64" s="34"/>
      <c r="H64" s="34"/>
      <c r="I64" s="34"/>
      <c r="J64" s="34"/>
      <c r="K64" s="22">
        <v>10870000</v>
      </c>
      <c r="L64" s="22">
        <v>13070000</v>
      </c>
      <c r="M64" s="23">
        <v>0.20239190432382706</v>
      </c>
      <c r="N64" s="60">
        <v>40</v>
      </c>
      <c r="O64" s="61">
        <f t="shared" si="2"/>
        <v>18298000</v>
      </c>
      <c r="P64" s="61">
        <v>18270000</v>
      </c>
      <c r="Q64" s="84">
        <f t="shared" si="1"/>
        <v>0.39785768936495791</v>
      </c>
      <c r="R64" s="111"/>
      <c r="S64" s="107"/>
      <c r="T64" s="107"/>
      <c r="U64" s="107"/>
      <c r="V64" s="107"/>
      <c r="W64" s="107"/>
      <c r="X64" s="107"/>
      <c r="Y64" s="107"/>
      <c r="Z64" s="107"/>
    </row>
    <row r="65" spans="1:26" s="107" customFormat="1" x14ac:dyDescent="0.2">
      <c r="A65" s="706"/>
      <c r="B65" s="103" t="s">
        <v>70</v>
      </c>
      <c r="C65" s="104">
        <v>81044</v>
      </c>
      <c r="D65" s="19">
        <v>-1</v>
      </c>
      <c r="E65" s="46"/>
      <c r="F65" s="46"/>
      <c r="G65" s="46"/>
      <c r="H65" s="46"/>
      <c r="I65" s="46"/>
      <c r="J65" s="46"/>
      <c r="K65" s="105">
        <v>20700000</v>
      </c>
      <c r="L65" s="22">
        <v>24870000</v>
      </c>
      <c r="M65" s="23">
        <v>0.20144927536231885</v>
      </c>
      <c r="N65" s="114">
        <v>25</v>
      </c>
      <c r="O65" s="106">
        <f t="shared" si="2"/>
        <v>31087500</v>
      </c>
      <c r="P65" s="106">
        <v>30870000</v>
      </c>
      <c r="Q65" s="84">
        <f t="shared" si="1"/>
        <v>0.24125452352231605</v>
      </c>
      <c r="R65" s="111"/>
    </row>
    <row r="66" spans="1:26" s="36" customFormat="1" x14ac:dyDescent="0.2">
      <c r="A66" s="706"/>
      <c r="B66" s="41" t="s">
        <v>71</v>
      </c>
      <c r="C66" s="42">
        <v>81111</v>
      </c>
      <c r="D66" s="17">
        <v>-1</v>
      </c>
      <c r="E66" s="34"/>
      <c r="F66" s="34"/>
      <c r="G66" s="34"/>
      <c r="H66" s="34"/>
      <c r="I66" s="34"/>
      <c r="J66" s="34"/>
      <c r="K66" s="22">
        <v>4270000</v>
      </c>
      <c r="L66" s="22">
        <v>4270000</v>
      </c>
      <c r="M66" s="23">
        <v>0</v>
      </c>
      <c r="N66" s="60">
        <v>10</v>
      </c>
      <c r="O66" s="61">
        <f t="shared" si="2"/>
        <v>4697000</v>
      </c>
      <c r="P66" s="61">
        <v>4770000</v>
      </c>
      <c r="Q66" s="84">
        <f t="shared" si="1"/>
        <v>0.117096018735363</v>
      </c>
      <c r="R66" s="111"/>
      <c r="S66" s="107"/>
      <c r="T66" s="107"/>
      <c r="U66" s="107"/>
      <c r="V66" s="107"/>
      <c r="W66" s="107"/>
      <c r="X66" s="107"/>
      <c r="Y66" s="107"/>
      <c r="Z66" s="107"/>
    </row>
    <row r="67" spans="1:26" s="36" customFormat="1" x14ac:dyDescent="0.2">
      <c r="A67" s="706"/>
      <c r="B67" s="41" t="s">
        <v>72</v>
      </c>
      <c r="C67" s="42">
        <v>81112</v>
      </c>
      <c r="D67" s="17">
        <v>-1</v>
      </c>
      <c r="E67" s="34"/>
      <c r="F67" s="34"/>
      <c r="G67" s="34"/>
      <c r="H67" s="34"/>
      <c r="I67" s="34"/>
      <c r="J67" s="34"/>
      <c r="K67" s="22">
        <v>5870000</v>
      </c>
      <c r="L67" s="22">
        <v>6470000</v>
      </c>
      <c r="M67" s="23">
        <v>0.10221465076660988</v>
      </c>
      <c r="N67" s="60">
        <v>20</v>
      </c>
      <c r="O67" s="61">
        <f t="shared" si="2"/>
        <v>7764000</v>
      </c>
      <c r="P67" s="61">
        <v>7770000</v>
      </c>
      <c r="Q67" s="84">
        <f t="shared" si="1"/>
        <v>0.20092735703245751</v>
      </c>
      <c r="R67" s="111"/>
      <c r="S67" s="107"/>
      <c r="T67" s="107"/>
      <c r="U67" s="107"/>
      <c r="V67" s="107"/>
      <c r="W67" s="107"/>
      <c r="X67" s="107"/>
      <c r="Y67" s="107"/>
      <c r="Z67" s="107"/>
    </row>
    <row r="68" spans="1:26" s="36" customFormat="1" x14ac:dyDescent="0.2">
      <c r="A68" s="706"/>
      <c r="B68" s="41" t="s">
        <v>73</v>
      </c>
      <c r="C68" s="42">
        <v>81113</v>
      </c>
      <c r="D68" s="17">
        <v>-1</v>
      </c>
      <c r="E68" s="34"/>
      <c r="F68" s="34"/>
      <c r="G68" s="34"/>
      <c r="H68" s="34"/>
      <c r="I68" s="34"/>
      <c r="J68" s="34"/>
      <c r="K68" s="22">
        <v>8270000</v>
      </c>
      <c r="L68" s="22">
        <v>9070000</v>
      </c>
      <c r="M68" s="23">
        <v>9.6735187424425634E-2</v>
      </c>
      <c r="N68" s="60">
        <v>30</v>
      </c>
      <c r="O68" s="61">
        <f t="shared" si="2"/>
        <v>11791000</v>
      </c>
      <c r="P68" s="61">
        <v>11870000</v>
      </c>
      <c r="Q68" s="84">
        <f t="shared" si="1"/>
        <v>0.30871003307607497</v>
      </c>
      <c r="R68" s="111"/>
      <c r="S68" s="107"/>
      <c r="T68" s="107"/>
      <c r="U68" s="107"/>
      <c r="V68" s="107"/>
      <c r="W68" s="107"/>
      <c r="X68" s="107"/>
      <c r="Y68" s="107"/>
      <c r="Z68" s="107"/>
    </row>
    <row r="69" spans="1:26" s="36" customFormat="1" x14ac:dyDescent="0.2">
      <c r="A69" s="706"/>
      <c r="B69" s="41" t="s">
        <v>74</v>
      </c>
      <c r="C69" s="42">
        <v>81141</v>
      </c>
      <c r="D69" s="17">
        <v>-1</v>
      </c>
      <c r="E69" s="34"/>
      <c r="F69" s="34"/>
      <c r="G69" s="34"/>
      <c r="H69" s="34"/>
      <c r="I69" s="34"/>
      <c r="J69" s="34"/>
      <c r="K69" s="22">
        <v>9870000</v>
      </c>
      <c r="L69" s="22">
        <v>11870000</v>
      </c>
      <c r="M69" s="23">
        <v>0.20263424518743667</v>
      </c>
      <c r="N69" s="60">
        <v>40</v>
      </c>
      <c r="O69" s="61">
        <f t="shared" si="2"/>
        <v>16618000</v>
      </c>
      <c r="P69" s="61">
        <v>16670000</v>
      </c>
      <c r="Q69" s="84">
        <f t="shared" ref="Q69:Q132" si="3">(P69-L69)/L69</f>
        <v>0.40438079191238419</v>
      </c>
      <c r="R69" s="111"/>
      <c r="S69" s="107"/>
      <c r="T69" s="107"/>
      <c r="U69" s="107"/>
      <c r="V69" s="107"/>
      <c r="W69" s="107"/>
      <c r="X69" s="107"/>
      <c r="Y69" s="107"/>
      <c r="Z69" s="107"/>
    </row>
    <row r="70" spans="1:26" s="107" customFormat="1" x14ac:dyDescent="0.2">
      <c r="A70" s="706"/>
      <c r="B70" s="103" t="s">
        <v>75</v>
      </c>
      <c r="C70" s="104">
        <v>81144</v>
      </c>
      <c r="D70" s="19">
        <v>-1</v>
      </c>
      <c r="E70" s="46"/>
      <c r="F70" s="46"/>
      <c r="G70" s="46"/>
      <c r="H70" s="46"/>
      <c r="I70" s="46"/>
      <c r="J70" s="46"/>
      <c r="K70" s="105">
        <v>20700000</v>
      </c>
      <c r="L70" s="22">
        <v>24870000</v>
      </c>
      <c r="M70" s="23">
        <v>0.20144927536231885</v>
      </c>
      <c r="N70" s="60">
        <v>25</v>
      </c>
      <c r="O70" s="61">
        <f t="shared" si="2"/>
        <v>31087500</v>
      </c>
      <c r="P70" s="61">
        <v>30870000</v>
      </c>
      <c r="Q70" s="84">
        <f t="shared" si="3"/>
        <v>0.24125452352231605</v>
      </c>
      <c r="R70" s="111"/>
    </row>
    <row r="71" spans="1:26" s="36" customFormat="1" x14ac:dyDescent="0.2">
      <c r="A71" s="706"/>
      <c r="B71" s="41" t="s">
        <v>76</v>
      </c>
      <c r="C71" s="42">
        <v>81211</v>
      </c>
      <c r="D71" s="17">
        <v>-1</v>
      </c>
      <c r="E71" s="34"/>
      <c r="F71" s="34"/>
      <c r="G71" s="34"/>
      <c r="H71" s="34"/>
      <c r="I71" s="34"/>
      <c r="J71" s="34"/>
      <c r="K71" s="22">
        <v>3770000</v>
      </c>
      <c r="L71" s="22">
        <v>3770000</v>
      </c>
      <c r="M71" s="23">
        <v>0</v>
      </c>
      <c r="N71" s="60">
        <v>10</v>
      </c>
      <c r="O71" s="61">
        <f t="shared" si="2"/>
        <v>4147000</v>
      </c>
      <c r="P71" s="61">
        <v>4170000</v>
      </c>
      <c r="Q71" s="84">
        <f t="shared" si="3"/>
        <v>0.10610079575596817</v>
      </c>
      <c r="R71" s="111"/>
      <c r="S71" s="107"/>
      <c r="T71" s="107"/>
      <c r="U71" s="107"/>
      <c r="V71" s="107"/>
      <c r="W71" s="107"/>
      <c r="X71" s="107"/>
      <c r="Y71" s="107"/>
      <c r="Z71" s="107"/>
    </row>
    <row r="72" spans="1:26" s="36" customFormat="1" x14ac:dyDescent="0.2">
      <c r="A72" s="706"/>
      <c r="B72" s="41" t="s">
        <v>77</v>
      </c>
      <c r="C72" s="42">
        <v>81212</v>
      </c>
      <c r="D72" s="17">
        <v>-1</v>
      </c>
      <c r="E72" s="34"/>
      <c r="F72" s="34"/>
      <c r="G72" s="34"/>
      <c r="H72" s="34"/>
      <c r="I72" s="34"/>
      <c r="J72" s="34"/>
      <c r="K72" s="22">
        <v>5870000</v>
      </c>
      <c r="L72" s="22">
        <v>6470000</v>
      </c>
      <c r="M72" s="23">
        <v>0.10221465076660988</v>
      </c>
      <c r="N72" s="60">
        <v>20</v>
      </c>
      <c r="O72" s="61">
        <f t="shared" si="2"/>
        <v>7764000</v>
      </c>
      <c r="P72" s="61">
        <v>7770000</v>
      </c>
      <c r="Q72" s="84">
        <f t="shared" si="3"/>
        <v>0.20092735703245751</v>
      </c>
      <c r="R72" s="111"/>
      <c r="S72" s="107"/>
      <c r="T72" s="107"/>
      <c r="U72" s="107"/>
      <c r="V72" s="107"/>
      <c r="W72" s="107"/>
      <c r="X72" s="107"/>
      <c r="Y72" s="107"/>
      <c r="Z72" s="107"/>
    </row>
    <row r="73" spans="1:26" s="36" customFormat="1" x14ac:dyDescent="0.2">
      <c r="A73" s="706"/>
      <c r="B73" s="41" t="s">
        <v>78</v>
      </c>
      <c r="C73" s="42">
        <v>81213</v>
      </c>
      <c r="D73" s="17">
        <v>-1</v>
      </c>
      <c r="E73" s="34"/>
      <c r="F73" s="34"/>
      <c r="G73" s="34"/>
      <c r="H73" s="34"/>
      <c r="I73" s="34"/>
      <c r="J73" s="34"/>
      <c r="K73" s="22">
        <v>8270000</v>
      </c>
      <c r="L73" s="22">
        <v>9070000</v>
      </c>
      <c r="M73" s="23">
        <v>9.6735187424425634E-2</v>
      </c>
      <c r="N73" s="60">
        <v>30</v>
      </c>
      <c r="O73" s="61">
        <f t="shared" si="2"/>
        <v>11791000</v>
      </c>
      <c r="P73" s="61">
        <v>11870000</v>
      </c>
      <c r="Q73" s="84">
        <f t="shared" si="3"/>
        <v>0.30871003307607497</v>
      </c>
      <c r="R73" s="111"/>
      <c r="S73" s="107"/>
      <c r="T73" s="107"/>
      <c r="U73" s="107"/>
      <c r="V73" s="107"/>
      <c r="W73" s="107"/>
      <c r="X73" s="107"/>
      <c r="Y73" s="107"/>
      <c r="Z73" s="107"/>
    </row>
    <row r="74" spans="1:26" s="36" customFormat="1" x14ac:dyDescent="0.2">
      <c r="A74" s="706"/>
      <c r="B74" s="41" t="s">
        <v>79</v>
      </c>
      <c r="C74" s="42">
        <v>81241</v>
      </c>
      <c r="D74" s="17">
        <v>-1</v>
      </c>
      <c r="E74" s="34"/>
      <c r="F74" s="34"/>
      <c r="G74" s="34"/>
      <c r="H74" s="34"/>
      <c r="I74" s="34"/>
      <c r="J74" s="34"/>
      <c r="K74" s="22">
        <v>9870000</v>
      </c>
      <c r="L74" s="22">
        <v>11870000</v>
      </c>
      <c r="M74" s="23">
        <v>0.20263424518743667</v>
      </c>
      <c r="N74" s="60">
        <v>40</v>
      </c>
      <c r="O74" s="61">
        <f t="shared" si="2"/>
        <v>16618000</v>
      </c>
      <c r="P74" s="61">
        <v>16670000</v>
      </c>
      <c r="Q74" s="84">
        <f t="shared" si="3"/>
        <v>0.40438079191238419</v>
      </c>
      <c r="R74" s="111"/>
      <c r="S74" s="107"/>
      <c r="T74" s="107"/>
      <c r="U74" s="107"/>
      <c r="V74" s="107"/>
      <c r="W74" s="107"/>
      <c r="X74" s="107"/>
      <c r="Y74" s="107"/>
      <c r="Z74" s="107"/>
    </row>
    <row r="75" spans="1:26" s="107" customFormat="1" x14ac:dyDescent="0.2">
      <c r="A75" s="706"/>
      <c r="B75" s="103" t="s">
        <v>80</v>
      </c>
      <c r="C75" s="104">
        <v>81244</v>
      </c>
      <c r="D75" s="19">
        <v>-1</v>
      </c>
      <c r="E75" s="46"/>
      <c r="F75" s="46"/>
      <c r="G75" s="46"/>
      <c r="H75" s="46"/>
      <c r="I75" s="46"/>
      <c r="J75" s="46"/>
      <c r="K75" s="105">
        <v>20700000</v>
      </c>
      <c r="L75" s="22">
        <v>24870000</v>
      </c>
      <c r="M75" s="23">
        <v>0.20144927536231885</v>
      </c>
      <c r="N75" s="60">
        <v>25</v>
      </c>
      <c r="O75" s="61">
        <f t="shared" si="2"/>
        <v>31087500</v>
      </c>
      <c r="P75" s="61">
        <v>30870000</v>
      </c>
      <c r="Q75" s="84">
        <f t="shared" si="3"/>
        <v>0.24125452352231605</v>
      </c>
      <c r="R75" s="111"/>
    </row>
    <row r="76" spans="1:26" s="36" customFormat="1" x14ac:dyDescent="0.2">
      <c r="A76" s="706"/>
      <c r="B76" s="41" t="s">
        <v>81</v>
      </c>
      <c r="C76" s="42">
        <v>81321</v>
      </c>
      <c r="D76" s="17">
        <v>-1</v>
      </c>
      <c r="E76" s="34"/>
      <c r="F76" s="34"/>
      <c r="G76" s="34"/>
      <c r="H76" s="34"/>
      <c r="I76" s="34"/>
      <c r="J76" s="34"/>
      <c r="K76" s="22">
        <v>14170000</v>
      </c>
      <c r="L76" s="22">
        <v>16270000</v>
      </c>
      <c r="M76" s="23">
        <v>0.14820042342978124</v>
      </c>
      <c r="N76" s="60">
        <v>10</v>
      </c>
      <c r="O76" s="61">
        <f t="shared" si="2"/>
        <v>17897000</v>
      </c>
      <c r="P76" s="61">
        <v>17870000</v>
      </c>
      <c r="Q76" s="84">
        <f t="shared" si="3"/>
        <v>9.834050399508297E-2</v>
      </c>
      <c r="R76" s="111"/>
      <c r="S76" s="107"/>
      <c r="T76" s="107"/>
      <c r="U76" s="107"/>
      <c r="V76" s="107"/>
      <c r="W76" s="107"/>
      <c r="X76" s="107"/>
      <c r="Y76" s="107"/>
      <c r="Z76" s="107"/>
    </row>
    <row r="77" spans="1:26" s="36" customFormat="1" x14ac:dyDescent="0.2">
      <c r="A77" s="706"/>
      <c r="B77" s="41" t="s">
        <v>82</v>
      </c>
      <c r="C77" s="42">
        <v>81322</v>
      </c>
      <c r="D77" s="17">
        <v>-1</v>
      </c>
      <c r="E77" s="34"/>
      <c r="F77" s="34"/>
      <c r="G77" s="34"/>
      <c r="H77" s="34"/>
      <c r="I77" s="34"/>
      <c r="J77" s="34"/>
      <c r="K77" s="22">
        <v>16070000</v>
      </c>
      <c r="L77" s="22">
        <v>18470000</v>
      </c>
      <c r="M77" s="23">
        <v>0.14934660858742999</v>
      </c>
      <c r="N77" s="60">
        <v>20</v>
      </c>
      <c r="O77" s="61">
        <f t="shared" si="2"/>
        <v>22164000</v>
      </c>
      <c r="P77" s="61">
        <v>22170000</v>
      </c>
      <c r="Q77" s="84">
        <f t="shared" si="3"/>
        <v>0.20032485110990797</v>
      </c>
      <c r="R77" s="111"/>
      <c r="S77" s="107"/>
      <c r="T77" s="107"/>
      <c r="U77" s="107"/>
      <c r="V77" s="107"/>
      <c r="W77" s="107"/>
      <c r="X77" s="107"/>
      <c r="Y77" s="107"/>
      <c r="Z77" s="107"/>
    </row>
    <row r="78" spans="1:26" s="36" customFormat="1" x14ac:dyDescent="0.2">
      <c r="A78" s="706"/>
      <c r="B78" s="41" t="s">
        <v>83</v>
      </c>
      <c r="C78" s="42">
        <v>81323</v>
      </c>
      <c r="D78" s="17">
        <v>-1</v>
      </c>
      <c r="E78" s="34"/>
      <c r="F78" s="34"/>
      <c r="G78" s="34"/>
      <c r="H78" s="34"/>
      <c r="I78" s="34"/>
      <c r="J78" s="34"/>
      <c r="K78" s="22">
        <v>18070000</v>
      </c>
      <c r="L78" s="22">
        <v>20700000</v>
      </c>
      <c r="M78" s="23">
        <v>0.14554510237963475</v>
      </c>
      <c r="N78" s="60">
        <v>30</v>
      </c>
      <c r="O78" s="61">
        <f t="shared" si="2"/>
        <v>26910000</v>
      </c>
      <c r="P78" s="61">
        <v>26970000</v>
      </c>
      <c r="Q78" s="84">
        <f t="shared" si="3"/>
        <v>0.30289855072463767</v>
      </c>
      <c r="R78" s="111"/>
      <c r="S78" s="107"/>
      <c r="T78" s="107"/>
      <c r="U78" s="107"/>
      <c r="V78" s="107"/>
      <c r="W78" s="107"/>
      <c r="X78" s="107"/>
      <c r="Y78" s="107"/>
      <c r="Z78" s="107"/>
    </row>
    <row r="79" spans="1:26" s="36" customFormat="1" x14ac:dyDescent="0.2">
      <c r="A79" s="706"/>
      <c r="B79" s="41" t="s">
        <v>84</v>
      </c>
      <c r="C79" s="42">
        <v>81341</v>
      </c>
      <c r="D79" s="17">
        <v>-1</v>
      </c>
      <c r="E79" s="34"/>
      <c r="F79" s="34"/>
      <c r="G79" s="34"/>
      <c r="H79" s="34"/>
      <c r="I79" s="34"/>
      <c r="J79" s="34"/>
      <c r="K79" s="22">
        <v>19670000</v>
      </c>
      <c r="L79" s="22">
        <v>23700000</v>
      </c>
      <c r="M79" s="23">
        <v>0.2048805287239451</v>
      </c>
      <c r="N79" s="60">
        <v>40</v>
      </c>
      <c r="O79" s="61">
        <f t="shared" si="2"/>
        <v>33180000</v>
      </c>
      <c r="P79" s="61">
        <v>33170000</v>
      </c>
      <c r="Q79" s="84">
        <f t="shared" si="3"/>
        <v>0.39957805907172994</v>
      </c>
      <c r="R79" s="111"/>
      <c r="S79" s="107"/>
      <c r="T79" s="107"/>
      <c r="U79" s="107"/>
      <c r="V79" s="107"/>
      <c r="W79" s="107"/>
      <c r="X79" s="107"/>
      <c r="Y79" s="107"/>
      <c r="Z79" s="107"/>
    </row>
    <row r="80" spans="1:26" s="101" customFormat="1" x14ac:dyDescent="0.2">
      <c r="A80" s="706"/>
      <c r="B80" s="95" t="s">
        <v>85</v>
      </c>
      <c r="C80" s="96">
        <v>81344</v>
      </c>
      <c r="D80" s="97">
        <v>-1</v>
      </c>
      <c r="E80" s="98"/>
      <c r="F80" s="98"/>
      <c r="G80" s="98"/>
      <c r="H80" s="98"/>
      <c r="I80" s="98"/>
      <c r="J80" s="98"/>
      <c r="K80" s="99">
        <v>30070000</v>
      </c>
      <c r="L80" s="22">
        <v>36070000</v>
      </c>
      <c r="M80" s="23">
        <v>0.19953441968739608</v>
      </c>
      <c r="N80" s="114">
        <v>25</v>
      </c>
      <c r="O80" s="100">
        <f t="shared" si="2"/>
        <v>45087500</v>
      </c>
      <c r="P80" s="100">
        <v>45070000</v>
      </c>
      <c r="Q80" s="84">
        <f t="shared" si="3"/>
        <v>0.24951483227058496</v>
      </c>
      <c r="R80" s="111"/>
      <c r="S80" s="112"/>
      <c r="T80" s="107"/>
      <c r="U80" s="107"/>
      <c r="V80" s="107"/>
      <c r="W80" s="107"/>
      <c r="X80" s="107"/>
      <c r="Y80" s="107"/>
      <c r="Z80" s="107"/>
    </row>
    <row r="81" spans="1:26" s="36" customFormat="1" x14ac:dyDescent="0.2">
      <c r="A81" s="706"/>
      <c r="B81" s="41" t="s">
        <v>86</v>
      </c>
      <c r="C81" s="42">
        <v>81631</v>
      </c>
      <c r="D81" s="17">
        <v>-1</v>
      </c>
      <c r="E81" s="34"/>
      <c r="F81" s="34"/>
      <c r="G81" s="34"/>
      <c r="H81" s="34"/>
      <c r="I81" s="34"/>
      <c r="J81" s="34"/>
      <c r="K81" s="22">
        <v>5170000</v>
      </c>
      <c r="L81" s="22">
        <v>5970000</v>
      </c>
      <c r="M81" s="23">
        <v>0.15473887814313347</v>
      </c>
      <c r="N81" s="60">
        <v>10</v>
      </c>
      <c r="O81" s="61">
        <f t="shared" si="2"/>
        <v>6567000</v>
      </c>
      <c r="P81" s="61">
        <v>6570000</v>
      </c>
      <c r="Q81" s="84">
        <f t="shared" si="3"/>
        <v>0.10050251256281408</v>
      </c>
      <c r="R81" s="111"/>
      <c r="S81" s="107"/>
      <c r="T81" s="107"/>
      <c r="U81" s="107"/>
      <c r="V81" s="107"/>
      <c r="W81" s="107"/>
      <c r="X81" s="107"/>
      <c r="Y81" s="107"/>
      <c r="Z81" s="107"/>
    </row>
    <row r="82" spans="1:26" s="36" customFormat="1" x14ac:dyDescent="0.2">
      <c r="A82" s="706"/>
      <c r="B82" s="41" t="s">
        <v>87</v>
      </c>
      <c r="C82" s="42">
        <v>81632</v>
      </c>
      <c r="D82" s="17">
        <v>-1</v>
      </c>
      <c r="E82" s="34"/>
      <c r="F82" s="34"/>
      <c r="G82" s="34"/>
      <c r="H82" s="34"/>
      <c r="I82" s="34"/>
      <c r="J82" s="34"/>
      <c r="K82" s="22">
        <v>7270000</v>
      </c>
      <c r="L82" s="22">
        <v>8370000</v>
      </c>
      <c r="M82" s="23">
        <v>0.15130674002751032</v>
      </c>
      <c r="N82" s="60">
        <v>20</v>
      </c>
      <c r="O82" s="61">
        <f t="shared" si="2"/>
        <v>10044000</v>
      </c>
      <c r="P82" s="61">
        <v>10070000</v>
      </c>
      <c r="Q82" s="84">
        <f t="shared" si="3"/>
        <v>0.2031063321385902</v>
      </c>
      <c r="R82" s="111"/>
      <c r="S82" s="107"/>
      <c r="T82" s="107"/>
      <c r="U82" s="107"/>
      <c r="V82" s="107"/>
      <c r="W82" s="107"/>
      <c r="X82" s="107"/>
      <c r="Y82" s="107"/>
      <c r="Z82" s="107"/>
    </row>
    <row r="83" spans="1:26" s="36" customFormat="1" x14ac:dyDescent="0.2">
      <c r="A83" s="706"/>
      <c r="B83" s="41" t="s">
        <v>88</v>
      </c>
      <c r="C83" s="42">
        <v>81633</v>
      </c>
      <c r="D83" s="17">
        <v>-1</v>
      </c>
      <c r="E83" s="34"/>
      <c r="F83" s="34"/>
      <c r="G83" s="34"/>
      <c r="H83" s="34"/>
      <c r="I83" s="34"/>
      <c r="J83" s="34"/>
      <c r="K83" s="22">
        <v>9170000</v>
      </c>
      <c r="L83" s="22">
        <v>10570000</v>
      </c>
      <c r="M83" s="23">
        <v>0.15267175572519084</v>
      </c>
      <c r="N83" s="60">
        <v>30</v>
      </c>
      <c r="O83" s="61">
        <f t="shared" si="2"/>
        <v>13741000</v>
      </c>
      <c r="P83" s="61">
        <v>13770000</v>
      </c>
      <c r="Q83" s="84">
        <f t="shared" si="3"/>
        <v>0.30274361400189215</v>
      </c>
      <c r="R83" s="111"/>
      <c r="S83" s="107"/>
      <c r="T83" s="107"/>
      <c r="U83" s="107"/>
      <c r="V83" s="107"/>
      <c r="W83" s="107"/>
      <c r="X83" s="107"/>
      <c r="Y83" s="107"/>
      <c r="Z83" s="107"/>
    </row>
    <row r="84" spans="1:26" s="36" customFormat="1" x14ac:dyDescent="0.2">
      <c r="A84" s="706"/>
      <c r="B84" s="41" t="s">
        <v>89</v>
      </c>
      <c r="C84" s="42">
        <v>81641</v>
      </c>
      <c r="D84" s="17">
        <v>-1</v>
      </c>
      <c r="E84" s="34"/>
      <c r="F84" s="34"/>
      <c r="G84" s="34"/>
      <c r="H84" s="34"/>
      <c r="I84" s="34"/>
      <c r="J84" s="34"/>
      <c r="K84" s="22">
        <v>11070000</v>
      </c>
      <c r="L84" s="22">
        <v>13270000</v>
      </c>
      <c r="M84" s="23">
        <v>0.19873532068654021</v>
      </c>
      <c r="N84" s="60">
        <v>40</v>
      </c>
      <c r="O84" s="61">
        <f t="shared" si="2"/>
        <v>18578000</v>
      </c>
      <c r="P84" s="61">
        <v>18770000</v>
      </c>
      <c r="Q84" s="84">
        <f t="shared" si="3"/>
        <v>0.41446872645064053</v>
      </c>
      <c r="R84" s="111"/>
      <c r="S84" s="107"/>
      <c r="T84" s="107"/>
      <c r="U84" s="107"/>
      <c r="V84" s="107"/>
      <c r="W84" s="107"/>
      <c r="X84" s="107"/>
      <c r="Y84" s="107"/>
      <c r="Z84" s="107"/>
    </row>
    <row r="85" spans="1:26" s="107" customFormat="1" x14ac:dyDescent="0.2">
      <c r="A85" s="706"/>
      <c r="B85" s="103" t="s">
        <v>90</v>
      </c>
      <c r="C85" s="104">
        <v>81644</v>
      </c>
      <c r="D85" s="19">
        <v>-1</v>
      </c>
      <c r="E85" s="46"/>
      <c r="F85" s="46"/>
      <c r="G85" s="46"/>
      <c r="H85" s="46"/>
      <c r="I85" s="46"/>
      <c r="J85" s="46"/>
      <c r="K85" s="105">
        <v>20700000</v>
      </c>
      <c r="L85" s="22">
        <v>24870000</v>
      </c>
      <c r="M85" s="23">
        <v>0.20144927536231885</v>
      </c>
      <c r="N85" s="60">
        <v>25</v>
      </c>
      <c r="O85" s="61">
        <f t="shared" si="2"/>
        <v>31087500</v>
      </c>
      <c r="P85" s="61">
        <v>30870000</v>
      </c>
      <c r="Q85" s="84">
        <f t="shared" si="3"/>
        <v>0.24125452352231605</v>
      </c>
      <c r="R85" s="111"/>
    </row>
    <row r="86" spans="1:26" s="36" customFormat="1" x14ac:dyDescent="0.2">
      <c r="A86" s="706"/>
      <c r="B86" s="41" t="s">
        <v>91</v>
      </c>
      <c r="C86" s="42">
        <v>81711</v>
      </c>
      <c r="D86" s="17">
        <v>-1</v>
      </c>
      <c r="E86" s="34"/>
      <c r="F86" s="34"/>
      <c r="G86" s="34"/>
      <c r="H86" s="34"/>
      <c r="I86" s="34"/>
      <c r="J86" s="34"/>
      <c r="K86" s="22">
        <v>3770000</v>
      </c>
      <c r="L86" s="22">
        <v>3770000</v>
      </c>
      <c r="M86" s="23">
        <v>0</v>
      </c>
      <c r="N86" s="60">
        <v>10</v>
      </c>
      <c r="O86" s="61">
        <f t="shared" si="2"/>
        <v>4147000</v>
      </c>
      <c r="P86" s="61">
        <v>4170000</v>
      </c>
      <c r="Q86" s="84">
        <f t="shared" si="3"/>
        <v>0.10610079575596817</v>
      </c>
      <c r="R86" s="111"/>
      <c r="S86" s="107"/>
      <c r="T86" s="107"/>
      <c r="U86" s="107"/>
      <c r="V86" s="107"/>
      <c r="W86" s="107"/>
      <c r="X86" s="107"/>
      <c r="Y86" s="107"/>
      <c r="Z86" s="107"/>
    </row>
    <row r="87" spans="1:26" s="36" customFormat="1" x14ac:dyDescent="0.2">
      <c r="A87" s="706"/>
      <c r="B87" s="41" t="s">
        <v>92</v>
      </c>
      <c r="C87" s="42">
        <v>81712</v>
      </c>
      <c r="D87" s="17">
        <v>-1</v>
      </c>
      <c r="E87" s="34"/>
      <c r="F87" s="34"/>
      <c r="G87" s="34"/>
      <c r="H87" s="34"/>
      <c r="I87" s="34"/>
      <c r="J87" s="34"/>
      <c r="K87" s="22">
        <v>5870000</v>
      </c>
      <c r="L87" s="22">
        <v>6470000</v>
      </c>
      <c r="M87" s="23">
        <v>0.10221465076660988</v>
      </c>
      <c r="N87" s="60">
        <v>20</v>
      </c>
      <c r="O87" s="61">
        <f t="shared" si="2"/>
        <v>7764000</v>
      </c>
      <c r="P87" s="61">
        <v>7770000</v>
      </c>
      <c r="Q87" s="84">
        <f t="shared" si="3"/>
        <v>0.20092735703245751</v>
      </c>
      <c r="R87" s="111"/>
      <c r="S87" s="107"/>
      <c r="T87" s="107"/>
      <c r="U87" s="107"/>
      <c r="V87" s="107"/>
      <c r="W87" s="107"/>
      <c r="X87" s="107"/>
      <c r="Y87" s="107"/>
      <c r="Z87" s="107"/>
    </row>
    <row r="88" spans="1:26" s="36" customFormat="1" x14ac:dyDescent="0.2">
      <c r="A88" s="706"/>
      <c r="B88" s="41" t="s">
        <v>93</v>
      </c>
      <c r="C88" s="42">
        <v>81713</v>
      </c>
      <c r="D88" s="17">
        <v>-1</v>
      </c>
      <c r="E88" s="34"/>
      <c r="F88" s="34"/>
      <c r="G88" s="34"/>
      <c r="H88" s="34"/>
      <c r="I88" s="34"/>
      <c r="J88" s="34"/>
      <c r="K88" s="22">
        <v>8270000</v>
      </c>
      <c r="L88" s="22">
        <v>9070000</v>
      </c>
      <c r="M88" s="23">
        <v>9.6735187424425634E-2</v>
      </c>
      <c r="N88" s="60">
        <v>30</v>
      </c>
      <c r="O88" s="61">
        <f t="shared" si="2"/>
        <v>11791000</v>
      </c>
      <c r="P88" s="61">
        <v>11870000</v>
      </c>
      <c r="Q88" s="84">
        <f t="shared" si="3"/>
        <v>0.30871003307607497</v>
      </c>
      <c r="R88" s="111"/>
      <c r="S88" s="107"/>
      <c r="T88" s="107"/>
      <c r="U88" s="107"/>
      <c r="V88" s="107"/>
      <c r="W88" s="107"/>
      <c r="X88" s="107"/>
      <c r="Y88" s="107"/>
      <c r="Z88" s="107"/>
    </row>
    <row r="89" spans="1:26" s="36" customFormat="1" x14ac:dyDescent="0.2">
      <c r="A89" s="706"/>
      <c r="B89" s="41" t="s">
        <v>94</v>
      </c>
      <c r="C89" s="42">
        <v>81741</v>
      </c>
      <c r="D89" s="17">
        <v>-1</v>
      </c>
      <c r="E89" s="34"/>
      <c r="F89" s="34"/>
      <c r="G89" s="34"/>
      <c r="H89" s="34"/>
      <c r="I89" s="34"/>
      <c r="J89" s="34"/>
      <c r="K89" s="22">
        <v>11070000</v>
      </c>
      <c r="L89" s="22">
        <v>11870000</v>
      </c>
      <c r="M89" s="23">
        <v>7.2267389340560068E-2</v>
      </c>
      <c r="N89" s="60">
        <v>40</v>
      </c>
      <c r="O89" s="61">
        <f t="shared" si="2"/>
        <v>16618000</v>
      </c>
      <c r="P89" s="61">
        <v>16670000</v>
      </c>
      <c r="Q89" s="84">
        <f t="shared" si="3"/>
        <v>0.40438079191238419</v>
      </c>
      <c r="R89" s="111"/>
      <c r="S89" s="107"/>
      <c r="T89" s="107"/>
      <c r="U89" s="107"/>
      <c r="V89" s="107"/>
      <c r="W89" s="107"/>
      <c r="X89" s="107"/>
      <c r="Y89" s="107"/>
      <c r="Z89" s="107"/>
    </row>
    <row r="90" spans="1:26" s="107" customFormat="1" x14ac:dyDescent="0.2">
      <c r="A90" s="706"/>
      <c r="B90" s="103" t="s">
        <v>95</v>
      </c>
      <c r="C90" s="104">
        <v>81744</v>
      </c>
      <c r="D90" s="19">
        <v>-1</v>
      </c>
      <c r="E90" s="46"/>
      <c r="F90" s="46"/>
      <c r="G90" s="46"/>
      <c r="H90" s="46"/>
      <c r="I90" s="46"/>
      <c r="J90" s="46"/>
      <c r="K90" s="105">
        <v>20700000</v>
      </c>
      <c r="L90" s="22">
        <v>24870000</v>
      </c>
      <c r="M90" s="23">
        <v>0.20144927536231885</v>
      </c>
      <c r="N90" s="60">
        <v>25</v>
      </c>
      <c r="O90" s="61">
        <f t="shared" si="2"/>
        <v>31087500</v>
      </c>
      <c r="P90" s="61">
        <v>30870000</v>
      </c>
      <c r="Q90" s="84">
        <f t="shared" si="3"/>
        <v>0.24125452352231605</v>
      </c>
      <c r="R90" s="111"/>
    </row>
    <row r="91" spans="1:26" s="36" customFormat="1" x14ac:dyDescent="0.2">
      <c r="A91" s="706"/>
      <c r="B91" s="41" t="s">
        <v>96</v>
      </c>
      <c r="C91" s="42">
        <v>81811</v>
      </c>
      <c r="D91" s="17">
        <v>-1</v>
      </c>
      <c r="E91" s="34"/>
      <c r="F91" s="34"/>
      <c r="G91" s="34"/>
      <c r="H91" s="34"/>
      <c r="I91" s="34"/>
      <c r="J91" s="34"/>
      <c r="K91" s="22">
        <v>3170000</v>
      </c>
      <c r="L91" s="22">
        <v>3170000</v>
      </c>
      <c r="M91" s="23">
        <v>0</v>
      </c>
      <c r="N91" s="60">
        <v>10</v>
      </c>
      <c r="O91" s="61">
        <f t="shared" si="2"/>
        <v>3487000</v>
      </c>
      <c r="P91" s="61">
        <v>3470000</v>
      </c>
      <c r="Q91" s="84">
        <f t="shared" si="3"/>
        <v>9.4637223974763401E-2</v>
      </c>
      <c r="R91" s="111"/>
      <c r="S91" s="107"/>
      <c r="T91" s="107"/>
      <c r="U91" s="107"/>
      <c r="V91" s="107"/>
      <c r="W91" s="107"/>
      <c r="X91" s="107"/>
      <c r="Y91" s="107"/>
      <c r="Z91" s="107"/>
    </row>
    <row r="92" spans="1:26" s="36" customFormat="1" x14ac:dyDescent="0.2">
      <c r="A92" s="706"/>
      <c r="B92" s="41" t="s">
        <v>97</v>
      </c>
      <c r="C92" s="42">
        <v>81812</v>
      </c>
      <c r="D92" s="17">
        <v>-1</v>
      </c>
      <c r="E92" s="34"/>
      <c r="F92" s="34"/>
      <c r="G92" s="34"/>
      <c r="H92" s="34"/>
      <c r="I92" s="34"/>
      <c r="J92" s="34"/>
      <c r="K92" s="22">
        <v>4570000</v>
      </c>
      <c r="L92" s="22">
        <v>5070000</v>
      </c>
      <c r="M92" s="23">
        <v>0.10940919037199125</v>
      </c>
      <c r="N92" s="60">
        <v>20</v>
      </c>
      <c r="O92" s="61">
        <f t="shared" si="2"/>
        <v>6084000</v>
      </c>
      <c r="P92" s="61">
        <v>6070000</v>
      </c>
      <c r="Q92" s="84">
        <f t="shared" si="3"/>
        <v>0.19723865877712032</v>
      </c>
      <c r="R92" s="111"/>
      <c r="S92" s="107"/>
      <c r="T92" s="107"/>
      <c r="U92" s="107"/>
      <c r="V92" s="107"/>
      <c r="W92" s="107"/>
      <c r="X92" s="107"/>
      <c r="Y92" s="107"/>
      <c r="Z92" s="107"/>
    </row>
    <row r="93" spans="1:26" s="36" customFormat="1" x14ac:dyDescent="0.2">
      <c r="A93" s="706"/>
      <c r="B93" s="41" t="s">
        <v>98</v>
      </c>
      <c r="C93" s="42">
        <v>81813</v>
      </c>
      <c r="D93" s="17">
        <v>-1</v>
      </c>
      <c r="E93" s="34"/>
      <c r="F93" s="34"/>
      <c r="G93" s="34"/>
      <c r="H93" s="34"/>
      <c r="I93" s="34"/>
      <c r="J93" s="34"/>
      <c r="K93" s="22">
        <v>6870000</v>
      </c>
      <c r="L93" s="22">
        <v>7570000</v>
      </c>
      <c r="M93" s="23">
        <v>0.10189228529839883</v>
      </c>
      <c r="N93" s="60">
        <v>30</v>
      </c>
      <c r="O93" s="61">
        <f t="shared" si="2"/>
        <v>9841000</v>
      </c>
      <c r="P93" s="61">
        <v>9870000</v>
      </c>
      <c r="Q93" s="84">
        <f t="shared" si="3"/>
        <v>0.3038309114927345</v>
      </c>
      <c r="R93" s="111"/>
      <c r="S93" s="107"/>
      <c r="T93" s="107"/>
      <c r="U93" s="107"/>
      <c r="V93" s="107"/>
      <c r="W93" s="107"/>
      <c r="X93" s="107"/>
      <c r="Y93" s="107"/>
      <c r="Z93" s="107"/>
    </row>
    <row r="94" spans="1:26" s="36" customFormat="1" x14ac:dyDescent="0.2">
      <c r="A94" s="706"/>
      <c r="B94" s="41" t="s">
        <v>99</v>
      </c>
      <c r="C94" s="42">
        <v>81841</v>
      </c>
      <c r="D94" s="17">
        <v>-1</v>
      </c>
      <c r="E94" s="34"/>
      <c r="F94" s="34"/>
      <c r="G94" s="34"/>
      <c r="H94" s="34"/>
      <c r="I94" s="34"/>
      <c r="J94" s="34"/>
      <c r="K94" s="22">
        <v>9870000</v>
      </c>
      <c r="L94" s="22">
        <v>11870000</v>
      </c>
      <c r="M94" s="23">
        <v>0.20263424518743667</v>
      </c>
      <c r="N94" s="60">
        <v>40</v>
      </c>
      <c r="O94" s="61">
        <f t="shared" si="2"/>
        <v>16618000</v>
      </c>
      <c r="P94" s="61">
        <v>16670000</v>
      </c>
      <c r="Q94" s="84">
        <f t="shared" si="3"/>
        <v>0.40438079191238419</v>
      </c>
      <c r="R94" s="111"/>
      <c r="S94" s="107"/>
      <c r="T94" s="107"/>
      <c r="U94" s="107"/>
      <c r="V94" s="107"/>
      <c r="W94" s="107"/>
      <c r="X94" s="107"/>
      <c r="Y94" s="107"/>
      <c r="Z94" s="107"/>
    </row>
    <row r="95" spans="1:26" s="107" customFormat="1" x14ac:dyDescent="0.2">
      <c r="A95" s="706"/>
      <c r="B95" s="103" t="s">
        <v>100</v>
      </c>
      <c r="C95" s="104">
        <v>81844</v>
      </c>
      <c r="D95" s="19">
        <v>-1</v>
      </c>
      <c r="E95" s="46"/>
      <c r="F95" s="46"/>
      <c r="G95" s="46"/>
      <c r="H95" s="46"/>
      <c r="I95" s="46"/>
      <c r="J95" s="46"/>
      <c r="K95" s="105">
        <v>20700000</v>
      </c>
      <c r="L95" s="22">
        <v>24870000</v>
      </c>
      <c r="M95" s="23">
        <v>0.20144927536231885</v>
      </c>
      <c r="N95" s="60">
        <v>25</v>
      </c>
      <c r="O95" s="61">
        <f t="shared" si="2"/>
        <v>31087500</v>
      </c>
      <c r="P95" s="61">
        <v>30870000</v>
      </c>
      <c r="Q95" s="84">
        <f t="shared" si="3"/>
        <v>0.24125452352231605</v>
      </c>
      <c r="R95" s="111"/>
    </row>
    <row r="96" spans="1:26" s="107" customFormat="1" x14ac:dyDescent="0.2">
      <c r="A96" s="706"/>
      <c r="B96" s="103" t="s">
        <v>101</v>
      </c>
      <c r="C96" s="104">
        <v>81955</v>
      </c>
      <c r="D96" s="19">
        <v>-1</v>
      </c>
      <c r="E96" s="46"/>
      <c r="F96" s="46"/>
      <c r="G96" s="46"/>
      <c r="H96" s="46"/>
      <c r="I96" s="46"/>
      <c r="J96" s="46"/>
      <c r="K96" s="105">
        <v>5470000</v>
      </c>
      <c r="L96" s="22">
        <v>6270000</v>
      </c>
      <c r="M96" s="23">
        <v>0.14625228519195613</v>
      </c>
      <c r="N96" s="60">
        <v>10</v>
      </c>
      <c r="O96" s="61">
        <f t="shared" si="2"/>
        <v>6897000</v>
      </c>
      <c r="P96" s="61">
        <v>6870000</v>
      </c>
      <c r="Q96" s="84">
        <f t="shared" si="3"/>
        <v>9.569377990430622E-2</v>
      </c>
      <c r="R96" s="111"/>
    </row>
    <row r="97" spans="1:26" s="107" customFormat="1" x14ac:dyDescent="0.2">
      <c r="A97" s="706"/>
      <c r="B97" s="103" t="s">
        <v>102</v>
      </c>
      <c r="C97" s="104">
        <v>81956</v>
      </c>
      <c r="D97" s="19">
        <v>-1</v>
      </c>
      <c r="E97" s="46"/>
      <c r="F97" s="46"/>
      <c r="G97" s="46"/>
      <c r="H97" s="46"/>
      <c r="I97" s="46"/>
      <c r="J97" s="46"/>
      <c r="K97" s="105">
        <v>7870000</v>
      </c>
      <c r="L97" s="22">
        <v>9070000</v>
      </c>
      <c r="M97" s="23">
        <v>0.15247776365946633</v>
      </c>
      <c r="N97" s="60">
        <v>25</v>
      </c>
      <c r="O97" s="61">
        <f t="shared" si="2"/>
        <v>11337500</v>
      </c>
      <c r="P97" s="61">
        <v>10870000</v>
      </c>
      <c r="Q97" s="84">
        <f t="shared" si="3"/>
        <v>0.19845644983461963</v>
      </c>
      <c r="R97" s="111"/>
    </row>
    <row r="98" spans="1:26" s="36" customFormat="1" x14ac:dyDescent="0.2">
      <c r="A98" s="706"/>
      <c r="B98" s="41" t="s">
        <v>103</v>
      </c>
      <c r="C98" s="42">
        <v>81957</v>
      </c>
      <c r="D98" s="17">
        <v>-1</v>
      </c>
      <c r="E98" s="34"/>
      <c r="F98" s="34"/>
      <c r="G98" s="34"/>
      <c r="H98" s="34"/>
      <c r="I98" s="34"/>
      <c r="J98" s="34"/>
      <c r="K98" s="22">
        <v>10470000</v>
      </c>
      <c r="L98" s="22">
        <v>12070000</v>
      </c>
      <c r="M98" s="23">
        <v>0.15281757402101243</v>
      </c>
      <c r="N98" s="60">
        <v>30</v>
      </c>
      <c r="O98" s="61">
        <f t="shared" si="2"/>
        <v>15691000</v>
      </c>
      <c r="P98" s="61">
        <v>15700000</v>
      </c>
      <c r="Q98" s="84">
        <f t="shared" si="3"/>
        <v>0.30074565037282519</v>
      </c>
      <c r="R98" s="111"/>
      <c r="S98" s="107"/>
      <c r="T98" s="107"/>
      <c r="U98" s="107"/>
      <c r="V98" s="107"/>
      <c r="W98" s="107"/>
      <c r="X98" s="107"/>
      <c r="Y98" s="107"/>
      <c r="Z98" s="107"/>
    </row>
    <row r="99" spans="1:26" s="36" customFormat="1" x14ac:dyDescent="0.2">
      <c r="A99" s="706"/>
      <c r="B99" s="41" t="s">
        <v>104</v>
      </c>
      <c r="C99" s="42">
        <v>81941</v>
      </c>
      <c r="D99" s="17">
        <v>-1</v>
      </c>
      <c r="E99" s="34"/>
      <c r="F99" s="34"/>
      <c r="G99" s="34"/>
      <c r="H99" s="34"/>
      <c r="I99" s="34"/>
      <c r="J99" s="34"/>
      <c r="K99" s="22">
        <v>11670000</v>
      </c>
      <c r="L99" s="22">
        <v>14070000</v>
      </c>
      <c r="M99" s="23">
        <v>0.20565552699228792</v>
      </c>
      <c r="N99" s="60">
        <v>40</v>
      </c>
      <c r="O99" s="61">
        <f t="shared" si="2"/>
        <v>19698000</v>
      </c>
      <c r="P99" s="61">
        <v>19700000</v>
      </c>
      <c r="Q99" s="84">
        <f t="shared" si="3"/>
        <v>0.40014214641080315</v>
      </c>
      <c r="R99" s="111"/>
      <c r="S99" s="107"/>
      <c r="T99" s="107"/>
      <c r="U99" s="107"/>
      <c r="V99" s="107"/>
      <c r="W99" s="107"/>
      <c r="X99" s="107"/>
      <c r="Y99" s="107"/>
      <c r="Z99" s="107"/>
    </row>
    <row r="100" spans="1:26" s="107" customFormat="1" x14ac:dyDescent="0.2">
      <c r="A100" s="706"/>
      <c r="B100" s="103" t="s">
        <v>105</v>
      </c>
      <c r="C100" s="104">
        <v>81944</v>
      </c>
      <c r="D100" s="19">
        <v>-1</v>
      </c>
      <c r="E100" s="46"/>
      <c r="F100" s="46"/>
      <c r="G100" s="46"/>
      <c r="H100" s="46"/>
      <c r="I100" s="46"/>
      <c r="J100" s="46"/>
      <c r="K100" s="105">
        <v>20700000</v>
      </c>
      <c r="L100" s="22">
        <v>24870000</v>
      </c>
      <c r="M100" s="23">
        <v>0.20144927536231885</v>
      </c>
      <c r="N100" s="60">
        <v>25</v>
      </c>
      <c r="O100" s="61">
        <f t="shared" si="2"/>
        <v>31087500</v>
      </c>
      <c r="P100" s="61">
        <v>30870000</v>
      </c>
      <c r="Q100" s="84">
        <f t="shared" si="3"/>
        <v>0.24125452352231605</v>
      </c>
      <c r="R100" s="111"/>
    </row>
    <row r="101" spans="1:26" s="107" customFormat="1" x14ac:dyDescent="0.2">
      <c r="A101" s="706"/>
      <c r="B101" s="103" t="s">
        <v>106</v>
      </c>
      <c r="C101" s="104">
        <v>82011</v>
      </c>
      <c r="D101" s="19">
        <v>-1</v>
      </c>
      <c r="E101" s="46"/>
      <c r="F101" s="46"/>
      <c r="G101" s="46"/>
      <c r="H101" s="46"/>
      <c r="I101" s="46"/>
      <c r="J101" s="46"/>
      <c r="K101" s="105">
        <v>4570000</v>
      </c>
      <c r="L101" s="22">
        <v>4570000</v>
      </c>
      <c r="M101" s="23">
        <v>0</v>
      </c>
      <c r="N101" s="60">
        <v>10</v>
      </c>
      <c r="O101" s="61">
        <f t="shared" si="2"/>
        <v>5027000</v>
      </c>
      <c r="P101" s="61">
        <v>5070000</v>
      </c>
      <c r="Q101" s="84">
        <f t="shared" si="3"/>
        <v>0.10940919037199125</v>
      </c>
      <c r="R101" s="111"/>
    </row>
    <row r="102" spans="1:26" s="107" customFormat="1" x14ac:dyDescent="0.2">
      <c r="A102" s="706"/>
      <c r="B102" s="103" t="s">
        <v>107</v>
      </c>
      <c r="C102" s="104">
        <v>82012</v>
      </c>
      <c r="D102" s="19">
        <v>-1</v>
      </c>
      <c r="E102" s="46"/>
      <c r="F102" s="46"/>
      <c r="G102" s="46"/>
      <c r="H102" s="46"/>
      <c r="I102" s="46"/>
      <c r="J102" s="46"/>
      <c r="K102" s="105">
        <v>6670000</v>
      </c>
      <c r="L102" s="22">
        <v>7370000</v>
      </c>
      <c r="M102" s="23">
        <v>0.10494752623688156</v>
      </c>
      <c r="N102" s="60">
        <v>20</v>
      </c>
      <c r="O102" s="61">
        <f t="shared" si="2"/>
        <v>8844000</v>
      </c>
      <c r="P102" s="61">
        <v>8870000</v>
      </c>
      <c r="Q102" s="84">
        <f t="shared" si="3"/>
        <v>0.20352781546811397</v>
      </c>
      <c r="R102" s="111"/>
    </row>
    <row r="103" spans="1:26" s="36" customFormat="1" x14ac:dyDescent="0.2">
      <c r="A103" s="706"/>
      <c r="B103" s="41" t="s">
        <v>108</v>
      </c>
      <c r="C103" s="42">
        <v>82013</v>
      </c>
      <c r="D103" s="17">
        <v>-1</v>
      </c>
      <c r="E103" s="34"/>
      <c r="F103" s="34"/>
      <c r="G103" s="34"/>
      <c r="H103" s="34"/>
      <c r="I103" s="34"/>
      <c r="J103" s="34"/>
      <c r="K103" s="22">
        <v>9070000</v>
      </c>
      <c r="L103" s="22">
        <v>9970000</v>
      </c>
      <c r="M103" s="23">
        <v>9.9228224917309815E-2</v>
      </c>
      <c r="N103" s="60">
        <v>30</v>
      </c>
      <c r="O103" s="61">
        <f t="shared" si="2"/>
        <v>12961000</v>
      </c>
      <c r="P103" s="61">
        <v>12970000</v>
      </c>
      <c r="Q103" s="84">
        <f t="shared" si="3"/>
        <v>0.30090270812437314</v>
      </c>
      <c r="R103" s="111"/>
      <c r="S103" s="107"/>
      <c r="T103" s="107"/>
      <c r="U103" s="107"/>
      <c r="V103" s="107"/>
      <c r="W103" s="107"/>
      <c r="X103" s="107"/>
      <c r="Y103" s="107"/>
      <c r="Z103" s="107"/>
    </row>
    <row r="104" spans="1:26" s="36" customFormat="1" x14ac:dyDescent="0.2">
      <c r="A104" s="706"/>
      <c r="B104" s="41" t="s">
        <v>109</v>
      </c>
      <c r="C104" s="42">
        <v>82041</v>
      </c>
      <c r="D104" s="17">
        <v>-1</v>
      </c>
      <c r="E104" s="34"/>
      <c r="F104" s="34"/>
      <c r="G104" s="34"/>
      <c r="H104" s="34"/>
      <c r="I104" s="34"/>
      <c r="J104" s="34"/>
      <c r="K104" s="22">
        <v>11070000</v>
      </c>
      <c r="L104" s="22">
        <v>13270000</v>
      </c>
      <c r="M104" s="23">
        <v>0.19873532068654021</v>
      </c>
      <c r="N104" s="60">
        <v>40</v>
      </c>
      <c r="O104" s="61">
        <f t="shared" si="2"/>
        <v>18578000</v>
      </c>
      <c r="P104" s="61">
        <v>18770000</v>
      </c>
      <c r="Q104" s="84">
        <f t="shared" si="3"/>
        <v>0.41446872645064053</v>
      </c>
      <c r="R104" s="111"/>
      <c r="S104" s="107"/>
      <c r="T104" s="107"/>
      <c r="U104" s="107"/>
      <c r="V104" s="107"/>
      <c r="W104" s="107"/>
      <c r="X104" s="107"/>
      <c r="Y104" s="107"/>
      <c r="Z104" s="107"/>
    </row>
    <row r="105" spans="1:26" s="107" customFormat="1" x14ac:dyDescent="0.2">
      <c r="A105" s="706"/>
      <c r="B105" s="103" t="s">
        <v>110</v>
      </c>
      <c r="C105" s="104">
        <v>82044</v>
      </c>
      <c r="D105" s="19">
        <v>-1</v>
      </c>
      <c r="E105" s="46"/>
      <c r="F105" s="46"/>
      <c r="G105" s="46"/>
      <c r="H105" s="46"/>
      <c r="I105" s="46"/>
      <c r="J105" s="46"/>
      <c r="K105" s="105">
        <v>20700000</v>
      </c>
      <c r="L105" s="22">
        <v>24870000</v>
      </c>
      <c r="M105" s="23">
        <v>0.20144927536231885</v>
      </c>
      <c r="N105" s="60">
        <v>25</v>
      </c>
      <c r="O105" s="61">
        <f t="shared" si="2"/>
        <v>31087500</v>
      </c>
      <c r="P105" s="61">
        <v>30870000</v>
      </c>
      <c r="Q105" s="84">
        <f t="shared" si="3"/>
        <v>0.24125452352231605</v>
      </c>
      <c r="R105" s="111"/>
    </row>
    <row r="106" spans="1:26" s="107" customFormat="1" x14ac:dyDescent="0.2">
      <c r="A106" s="706"/>
      <c r="B106" s="103" t="s">
        <v>111</v>
      </c>
      <c r="C106" s="104">
        <v>82111</v>
      </c>
      <c r="D106" s="19">
        <v>-1</v>
      </c>
      <c r="E106" s="46"/>
      <c r="F106" s="46"/>
      <c r="G106" s="46"/>
      <c r="H106" s="46"/>
      <c r="I106" s="46"/>
      <c r="J106" s="46"/>
      <c r="K106" s="105">
        <v>5270000</v>
      </c>
      <c r="L106" s="22">
        <v>5270000</v>
      </c>
      <c r="M106" s="23">
        <v>0</v>
      </c>
      <c r="N106" s="60">
        <v>10</v>
      </c>
      <c r="O106" s="61">
        <f t="shared" si="2"/>
        <v>5797000</v>
      </c>
      <c r="P106" s="61">
        <v>5770000</v>
      </c>
      <c r="Q106" s="84">
        <f t="shared" si="3"/>
        <v>9.4876660341555979E-2</v>
      </c>
      <c r="R106" s="111"/>
    </row>
    <row r="107" spans="1:26" s="36" customFormat="1" x14ac:dyDescent="0.2">
      <c r="A107" s="706"/>
      <c r="B107" s="41" t="s">
        <v>112</v>
      </c>
      <c r="C107" s="42">
        <v>82112</v>
      </c>
      <c r="D107" s="17">
        <v>-1</v>
      </c>
      <c r="E107" s="34"/>
      <c r="F107" s="34"/>
      <c r="G107" s="34"/>
      <c r="H107" s="34"/>
      <c r="I107" s="34"/>
      <c r="J107" s="34"/>
      <c r="K107" s="22">
        <v>7070000</v>
      </c>
      <c r="L107" s="22">
        <v>7770000</v>
      </c>
      <c r="M107" s="23">
        <v>9.9009900990099015E-2</v>
      </c>
      <c r="N107" s="60">
        <v>20</v>
      </c>
      <c r="O107" s="61">
        <f t="shared" si="2"/>
        <v>9324000</v>
      </c>
      <c r="P107" s="61">
        <v>9370000</v>
      </c>
      <c r="Q107" s="84">
        <f t="shared" si="3"/>
        <v>0.20592020592020591</v>
      </c>
      <c r="R107" s="111"/>
      <c r="S107" s="107"/>
      <c r="T107" s="107"/>
      <c r="U107" s="107"/>
      <c r="V107" s="107"/>
      <c r="W107" s="107"/>
      <c r="X107" s="107"/>
      <c r="Y107" s="107"/>
      <c r="Z107" s="107"/>
    </row>
    <row r="108" spans="1:26" s="36" customFormat="1" x14ac:dyDescent="0.2">
      <c r="A108" s="706"/>
      <c r="B108" s="41" t="s">
        <v>113</v>
      </c>
      <c r="C108" s="42">
        <v>82113</v>
      </c>
      <c r="D108" s="17">
        <v>-1</v>
      </c>
      <c r="E108" s="34"/>
      <c r="F108" s="34"/>
      <c r="G108" s="34"/>
      <c r="H108" s="34"/>
      <c r="I108" s="34"/>
      <c r="J108" s="34"/>
      <c r="K108" s="22">
        <v>9470000</v>
      </c>
      <c r="L108" s="22">
        <v>10470000</v>
      </c>
      <c r="M108" s="23">
        <v>0.10559662090813093</v>
      </c>
      <c r="N108" s="60">
        <v>30</v>
      </c>
      <c r="O108" s="61">
        <f t="shared" si="2"/>
        <v>13611000</v>
      </c>
      <c r="P108" s="61">
        <v>13700000</v>
      </c>
      <c r="Q108" s="84">
        <f t="shared" si="3"/>
        <v>0.30850047755491883</v>
      </c>
      <c r="R108" s="111"/>
      <c r="S108" s="107"/>
      <c r="T108" s="107"/>
      <c r="U108" s="107"/>
      <c r="V108" s="107"/>
      <c r="W108" s="107"/>
      <c r="X108" s="107"/>
      <c r="Y108" s="107"/>
      <c r="Z108" s="107"/>
    </row>
    <row r="109" spans="1:26" s="36" customFormat="1" x14ac:dyDescent="0.2">
      <c r="A109" s="706"/>
      <c r="B109" s="41" t="s">
        <v>114</v>
      </c>
      <c r="C109" s="42">
        <v>82141</v>
      </c>
      <c r="D109" s="17">
        <v>-1</v>
      </c>
      <c r="E109" s="34"/>
      <c r="F109" s="34"/>
      <c r="G109" s="34"/>
      <c r="H109" s="34"/>
      <c r="I109" s="34"/>
      <c r="J109" s="34"/>
      <c r="K109" s="22">
        <v>10670000</v>
      </c>
      <c r="L109" s="22">
        <v>12870000</v>
      </c>
      <c r="M109" s="23">
        <v>0.20618556701030927</v>
      </c>
      <c r="N109" s="60">
        <v>40</v>
      </c>
      <c r="O109" s="61">
        <f t="shared" si="2"/>
        <v>18018000</v>
      </c>
      <c r="P109" s="61">
        <v>18070000</v>
      </c>
      <c r="Q109" s="84">
        <f t="shared" si="3"/>
        <v>0.40404040404040403</v>
      </c>
      <c r="R109" s="111"/>
      <c r="S109" s="107"/>
      <c r="T109" s="107"/>
      <c r="U109" s="107"/>
      <c r="V109" s="107"/>
      <c r="W109" s="107"/>
      <c r="X109" s="107"/>
      <c r="Y109" s="107"/>
      <c r="Z109" s="107"/>
    </row>
    <row r="110" spans="1:26" s="107" customFormat="1" x14ac:dyDescent="0.2">
      <c r="A110" s="706"/>
      <c r="B110" s="103" t="s">
        <v>115</v>
      </c>
      <c r="C110" s="104">
        <v>82144</v>
      </c>
      <c r="D110" s="19">
        <v>-1</v>
      </c>
      <c r="E110" s="46"/>
      <c r="F110" s="46"/>
      <c r="G110" s="46"/>
      <c r="H110" s="46"/>
      <c r="I110" s="46"/>
      <c r="J110" s="46"/>
      <c r="K110" s="105">
        <v>20700000</v>
      </c>
      <c r="L110" s="22">
        <v>24870000</v>
      </c>
      <c r="M110" s="23">
        <v>0.20144927536231885</v>
      </c>
      <c r="N110" s="60">
        <v>25</v>
      </c>
      <c r="O110" s="61">
        <f t="shared" si="2"/>
        <v>31087500</v>
      </c>
      <c r="P110" s="61">
        <v>30870000</v>
      </c>
      <c r="Q110" s="84">
        <f t="shared" si="3"/>
        <v>0.24125452352231605</v>
      </c>
      <c r="R110" s="111"/>
    </row>
    <row r="111" spans="1:26" s="107" customFormat="1" x14ac:dyDescent="0.2">
      <c r="A111" s="706"/>
      <c r="B111" s="103" t="s">
        <v>116</v>
      </c>
      <c r="C111" s="104">
        <v>82211</v>
      </c>
      <c r="D111" s="19">
        <v>-1</v>
      </c>
      <c r="E111" s="46"/>
      <c r="F111" s="46"/>
      <c r="G111" s="46"/>
      <c r="H111" s="46"/>
      <c r="I111" s="46"/>
      <c r="J111" s="46"/>
      <c r="K111" s="105">
        <v>3170000</v>
      </c>
      <c r="L111" s="22">
        <v>3170000</v>
      </c>
      <c r="M111" s="23">
        <v>0</v>
      </c>
      <c r="N111" s="60">
        <v>10</v>
      </c>
      <c r="O111" s="61">
        <f t="shared" si="2"/>
        <v>3487000</v>
      </c>
      <c r="P111" s="61">
        <v>3470000</v>
      </c>
      <c r="Q111" s="84">
        <f t="shared" si="3"/>
        <v>9.4637223974763401E-2</v>
      </c>
      <c r="R111" s="111"/>
    </row>
    <row r="112" spans="1:26" s="107" customFormat="1" x14ac:dyDescent="0.2">
      <c r="A112" s="706"/>
      <c r="B112" s="103" t="s">
        <v>117</v>
      </c>
      <c r="C112" s="104">
        <v>82212</v>
      </c>
      <c r="D112" s="19">
        <v>-1</v>
      </c>
      <c r="E112" s="46"/>
      <c r="F112" s="46"/>
      <c r="G112" s="46"/>
      <c r="H112" s="46"/>
      <c r="I112" s="46"/>
      <c r="J112" s="46"/>
      <c r="K112" s="105">
        <v>5270000</v>
      </c>
      <c r="L112" s="22">
        <v>5770000</v>
      </c>
      <c r="M112" s="23">
        <v>9.4876660341555979E-2</v>
      </c>
      <c r="N112" s="60">
        <v>20</v>
      </c>
      <c r="O112" s="61">
        <f t="shared" si="2"/>
        <v>6924000</v>
      </c>
      <c r="P112" s="61">
        <v>6970000</v>
      </c>
      <c r="Q112" s="84">
        <f t="shared" si="3"/>
        <v>0.20797227036395147</v>
      </c>
      <c r="R112" s="111"/>
    </row>
    <row r="113" spans="1:26" s="107" customFormat="1" x14ac:dyDescent="0.2">
      <c r="A113" s="706"/>
      <c r="B113" s="103" t="s">
        <v>118</v>
      </c>
      <c r="C113" s="104">
        <v>82213</v>
      </c>
      <c r="D113" s="19">
        <v>-1</v>
      </c>
      <c r="E113" s="46"/>
      <c r="F113" s="46"/>
      <c r="G113" s="46"/>
      <c r="H113" s="46"/>
      <c r="I113" s="46"/>
      <c r="J113" s="46"/>
      <c r="K113" s="105">
        <v>7270000</v>
      </c>
      <c r="L113" s="22">
        <v>7970000</v>
      </c>
      <c r="M113" s="23">
        <v>9.6286107290233833E-2</v>
      </c>
      <c r="N113" s="60">
        <v>30</v>
      </c>
      <c r="O113" s="61">
        <f t="shared" si="2"/>
        <v>10361000</v>
      </c>
      <c r="P113" s="61">
        <v>10370000</v>
      </c>
      <c r="Q113" s="84">
        <f t="shared" si="3"/>
        <v>0.30112923462986196</v>
      </c>
      <c r="R113" s="111"/>
    </row>
    <row r="114" spans="1:26" s="36" customFormat="1" x14ac:dyDescent="0.2">
      <c r="A114" s="706"/>
      <c r="B114" s="41" t="s">
        <v>119</v>
      </c>
      <c r="C114" s="42">
        <v>82241</v>
      </c>
      <c r="D114" s="17">
        <v>-1</v>
      </c>
      <c r="E114" s="34"/>
      <c r="F114" s="34"/>
      <c r="G114" s="34"/>
      <c r="H114" s="34"/>
      <c r="I114" s="34"/>
      <c r="J114" s="34"/>
      <c r="K114" s="22">
        <v>9870000</v>
      </c>
      <c r="L114" s="22">
        <v>11870000</v>
      </c>
      <c r="M114" s="23">
        <v>0.20263424518743667</v>
      </c>
      <c r="N114" s="60">
        <v>40</v>
      </c>
      <c r="O114" s="61">
        <f t="shared" si="2"/>
        <v>16618000</v>
      </c>
      <c r="P114" s="61">
        <v>16670000</v>
      </c>
      <c r="Q114" s="84">
        <f t="shared" si="3"/>
        <v>0.40438079191238419</v>
      </c>
      <c r="R114" s="111"/>
      <c r="S114" s="107"/>
      <c r="T114" s="107"/>
      <c r="U114" s="107"/>
      <c r="V114" s="107"/>
      <c r="W114" s="107"/>
      <c r="X114" s="107"/>
      <c r="Y114" s="107"/>
      <c r="Z114" s="107"/>
    </row>
    <row r="115" spans="1:26" s="107" customFormat="1" x14ac:dyDescent="0.2">
      <c r="A115" s="706"/>
      <c r="B115" s="103" t="s">
        <v>120</v>
      </c>
      <c r="C115" s="104">
        <v>82244</v>
      </c>
      <c r="D115" s="19">
        <v>-1</v>
      </c>
      <c r="E115" s="46"/>
      <c r="F115" s="46"/>
      <c r="G115" s="46"/>
      <c r="H115" s="46"/>
      <c r="I115" s="46"/>
      <c r="J115" s="46"/>
      <c r="K115" s="105">
        <v>20700000</v>
      </c>
      <c r="L115" s="22">
        <v>24870000</v>
      </c>
      <c r="M115" s="23">
        <v>0.20144927536231885</v>
      </c>
      <c r="N115" s="60">
        <v>25</v>
      </c>
      <c r="O115" s="61">
        <f t="shared" si="2"/>
        <v>31087500</v>
      </c>
      <c r="P115" s="61">
        <v>30870000</v>
      </c>
      <c r="Q115" s="84">
        <f t="shared" si="3"/>
        <v>0.24125452352231605</v>
      </c>
      <c r="R115" s="111"/>
    </row>
    <row r="116" spans="1:26" s="107" customFormat="1" x14ac:dyDescent="0.2">
      <c r="A116" s="706"/>
      <c r="B116" s="103" t="s">
        <v>121</v>
      </c>
      <c r="C116" s="104">
        <v>82311</v>
      </c>
      <c r="D116" s="19">
        <v>-1</v>
      </c>
      <c r="E116" s="46"/>
      <c r="F116" s="46"/>
      <c r="G116" s="46"/>
      <c r="H116" s="46"/>
      <c r="I116" s="46"/>
      <c r="J116" s="46"/>
      <c r="K116" s="105">
        <v>3670000</v>
      </c>
      <c r="L116" s="22">
        <v>3670000</v>
      </c>
      <c r="M116" s="23">
        <v>0</v>
      </c>
      <c r="N116" s="60">
        <v>10</v>
      </c>
      <c r="O116" s="61">
        <f t="shared" si="2"/>
        <v>4037000</v>
      </c>
      <c r="P116" s="61">
        <v>4070000</v>
      </c>
      <c r="Q116" s="84">
        <f t="shared" si="3"/>
        <v>0.10899182561307902</v>
      </c>
      <c r="R116" s="111"/>
    </row>
    <row r="117" spans="1:26" s="36" customFormat="1" x14ac:dyDescent="0.2">
      <c r="A117" s="706"/>
      <c r="B117" s="41" t="s">
        <v>122</v>
      </c>
      <c r="C117" s="42">
        <v>82312</v>
      </c>
      <c r="D117" s="17">
        <v>-1</v>
      </c>
      <c r="E117" s="34"/>
      <c r="F117" s="34"/>
      <c r="G117" s="34"/>
      <c r="H117" s="34"/>
      <c r="I117" s="34"/>
      <c r="J117" s="34"/>
      <c r="K117" s="22">
        <v>5770000</v>
      </c>
      <c r="L117" s="22">
        <v>6370000</v>
      </c>
      <c r="M117" s="23">
        <v>0.10398613518197573</v>
      </c>
      <c r="N117" s="60">
        <v>20</v>
      </c>
      <c r="O117" s="61">
        <f t="shared" si="2"/>
        <v>7644000</v>
      </c>
      <c r="P117" s="61">
        <v>7670000</v>
      </c>
      <c r="Q117" s="84">
        <f t="shared" si="3"/>
        <v>0.20408163265306123</v>
      </c>
      <c r="R117" s="111"/>
      <c r="S117" s="107"/>
      <c r="T117" s="107"/>
      <c r="U117" s="107"/>
      <c r="V117" s="107"/>
      <c r="W117" s="107"/>
      <c r="X117" s="107"/>
      <c r="Y117" s="107"/>
      <c r="Z117" s="107"/>
    </row>
    <row r="118" spans="1:26" s="107" customFormat="1" x14ac:dyDescent="0.2">
      <c r="A118" s="706"/>
      <c r="B118" s="103" t="s">
        <v>123</v>
      </c>
      <c r="C118" s="104">
        <v>82313</v>
      </c>
      <c r="D118" s="19">
        <v>-1</v>
      </c>
      <c r="E118" s="46"/>
      <c r="F118" s="46"/>
      <c r="G118" s="46"/>
      <c r="H118" s="46"/>
      <c r="I118" s="46"/>
      <c r="J118" s="46"/>
      <c r="K118" s="105">
        <v>8070000</v>
      </c>
      <c r="L118" s="22">
        <v>8870000</v>
      </c>
      <c r="M118" s="23">
        <v>9.9132589838909546E-2</v>
      </c>
      <c r="N118" s="60">
        <v>30</v>
      </c>
      <c r="O118" s="61">
        <f t="shared" ref="O118:O181" si="4">L118+(L118*N118/100)</f>
        <v>11531000</v>
      </c>
      <c r="P118" s="61">
        <v>11570000</v>
      </c>
      <c r="Q118" s="84">
        <f t="shared" si="3"/>
        <v>0.30439684329199551</v>
      </c>
      <c r="R118" s="111"/>
    </row>
    <row r="119" spans="1:26" s="36" customFormat="1" x14ac:dyDescent="0.2">
      <c r="A119" s="706"/>
      <c r="B119" s="41" t="s">
        <v>124</v>
      </c>
      <c r="C119" s="42">
        <v>82341</v>
      </c>
      <c r="D119" s="17">
        <v>-1</v>
      </c>
      <c r="E119" s="34"/>
      <c r="F119" s="34"/>
      <c r="G119" s="34"/>
      <c r="H119" s="34"/>
      <c r="I119" s="34"/>
      <c r="J119" s="34"/>
      <c r="K119" s="22">
        <v>9870000</v>
      </c>
      <c r="L119" s="22">
        <v>11870000</v>
      </c>
      <c r="M119" s="23">
        <v>0.20263424518743667</v>
      </c>
      <c r="N119" s="60">
        <v>40</v>
      </c>
      <c r="O119" s="61">
        <f t="shared" si="4"/>
        <v>16618000</v>
      </c>
      <c r="P119" s="61">
        <v>16670000</v>
      </c>
      <c r="Q119" s="84">
        <f t="shared" si="3"/>
        <v>0.40438079191238419</v>
      </c>
      <c r="R119" s="111"/>
      <c r="S119" s="107"/>
      <c r="T119" s="107"/>
      <c r="U119" s="107"/>
      <c r="V119" s="107"/>
      <c r="W119" s="107"/>
      <c r="X119" s="107"/>
      <c r="Y119" s="107"/>
      <c r="Z119" s="107"/>
    </row>
    <row r="120" spans="1:26" s="107" customFormat="1" x14ac:dyDescent="0.2">
      <c r="A120" s="706"/>
      <c r="B120" s="103" t="s">
        <v>125</v>
      </c>
      <c r="C120" s="104">
        <v>82344</v>
      </c>
      <c r="D120" s="19">
        <v>-1</v>
      </c>
      <c r="E120" s="46"/>
      <c r="F120" s="46"/>
      <c r="G120" s="46"/>
      <c r="H120" s="46"/>
      <c r="I120" s="46"/>
      <c r="J120" s="46"/>
      <c r="K120" s="105">
        <v>20700000</v>
      </c>
      <c r="L120" s="22">
        <v>24870000</v>
      </c>
      <c r="M120" s="23">
        <v>0.20144927536231885</v>
      </c>
      <c r="N120" s="60">
        <v>25</v>
      </c>
      <c r="O120" s="61">
        <f t="shared" si="4"/>
        <v>31087500</v>
      </c>
      <c r="P120" s="61">
        <v>30870000</v>
      </c>
      <c r="Q120" s="84">
        <f t="shared" si="3"/>
        <v>0.24125452352231605</v>
      </c>
      <c r="R120" s="111"/>
    </row>
    <row r="121" spans="1:26" s="107" customFormat="1" x14ac:dyDescent="0.2">
      <c r="A121" s="706"/>
      <c r="B121" s="103" t="s">
        <v>126</v>
      </c>
      <c r="C121" s="104">
        <v>82411</v>
      </c>
      <c r="D121" s="19">
        <v>-1</v>
      </c>
      <c r="E121" s="46"/>
      <c r="F121" s="46"/>
      <c r="G121" s="46"/>
      <c r="H121" s="46"/>
      <c r="I121" s="46"/>
      <c r="J121" s="46"/>
      <c r="K121" s="105">
        <v>3770000</v>
      </c>
      <c r="L121" s="22">
        <v>3770000</v>
      </c>
      <c r="M121" s="23">
        <v>0</v>
      </c>
      <c r="N121" s="60">
        <v>10</v>
      </c>
      <c r="O121" s="61">
        <f t="shared" si="4"/>
        <v>4147000</v>
      </c>
      <c r="P121" s="61">
        <v>4170000</v>
      </c>
      <c r="Q121" s="84">
        <f t="shared" si="3"/>
        <v>0.10610079575596817</v>
      </c>
      <c r="R121" s="111"/>
    </row>
    <row r="122" spans="1:26" s="107" customFormat="1" x14ac:dyDescent="0.2">
      <c r="A122" s="706"/>
      <c r="B122" s="103" t="s">
        <v>127</v>
      </c>
      <c r="C122" s="104">
        <v>82412</v>
      </c>
      <c r="D122" s="19">
        <v>-1</v>
      </c>
      <c r="E122" s="46"/>
      <c r="F122" s="46"/>
      <c r="G122" s="46"/>
      <c r="H122" s="46"/>
      <c r="I122" s="46"/>
      <c r="J122" s="46"/>
      <c r="K122" s="105">
        <v>5870000</v>
      </c>
      <c r="L122" s="22">
        <v>6470000</v>
      </c>
      <c r="M122" s="23">
        <v>0.10221465076660988</v>
      </c>
      <c r="N122" s="60">
        <v>20</v>
      </c>
      <c r="O122" s="61">
        <f t="shared" si="4"/>
        <v>7764000</v>
      </c>
      <c r="P122" s="61">
        <v>7770000</v>
      </c>
      <c r="Q122" s="84">
        <f t="shared" si="3"/>
        <v>0.20092735703245751</v>
      </c>
      <c r="R122" s="111"/>
    </row>
    <row r="123" spans="1:26" s="36" customFormat="1" x14ac:dyDescent="0.2">
      <c r="A123" s="706"/>
      <c r="B123" s="41" t="s">
        <v>128</v>
      </c>
      <c r="C123" s="42">
        <v>82413</v>
      </c>
      <c r="D123" s="17">
        <v>-1</v>
      </c>
      <c r="E123" s="34"/>
      <c r="F123" s="34"/>
      <c r="G123" s="34"/>
      <c r="H123" s="34"/>
      <c r="I123" s="34"/>
      <c r="J123" s="34"/>
      <c r="K123" s="22">
        <v>8270000</v>
      </c>
      <c r="L123" s="22">
        <v>9070000</v>
      </c>
      <c r="M123" s="23">
        <v>9.6735187424425634E-2</v>
      </c>
      <c r="N123" s="60">
        <v>30</v>
      </c>
      <c r="O123" s="61">
        <f t="shared" si="4"/>
        <v>11791000</v>
      </c>
      <c r="P123" s="61">
        <v>11870000</v>
      </c>
      <c r="Q123" s="84">
        <f t="shared" si="3"/>
        <v>0.30871003307607497</v>
      </c>
      <c r="R123" s="111"/>
      <c r="S123" s="107"/>
      <c r="T123" s="107"/>
      <c r="U123" s="107"/>
      <c r="V123" s="107"/>
      <c r="W123" s="107"/>
      <c r="X123" s="107"/>
      <c r="Y123" s="107"/>
      <c r="Z123" s="107"/>
    </row>
    <row r="124" spans="1:26" s="36" customFormat="1" x14ac:dyDescent="0.2">
      <c r="A124" s="706"/>
      <c r="B124" s="41" t="s">
        <v>129</v>
      </c>
      <c r="C124" s="42">
        <v>82441</v>
      </c>
      <c r="D124" s="17">
        <v>-1</v>
      </c>
      <c r="E124" s="34"/>
      <c r="F124" s="34"/>
      <c r="G124" s="34"/>
      <c r="H124" s="34"/>
      <c r="I124" s="34"/>
      <c r="J124" s="34"/>
      <c r="K124" s="22">
        <v>11070000</v>
      </c>
      <c r="L124" s="22">
        <v>13270000</v>
      </c>
      <c r="M124" s="23">
        <v>0.19873532068654021</v>
      </c>
      <c r="N124" s="60">
        <v>40</v>
      </c>
      <c r="O124" s="61">
        <f t="shared" si="4"/>
        <v>18578000</v>
      </c>
      <c r="P124" s="61">
        <v>18770000</v>
      </c>
      <c r="Q124" s="84">
        <f t="shared" si="3"/>
        <v>0.41446872645064053</v>
      </c>
      <c r="R124" s="111"/>
      <c r="S124" s="107"/>
      <c r="T124" s="107"/>
      <c r="U124" s="107"/>
      <c r="V124" s="107"/>
      <c r="W124" s="107"/>
      <c r="X124" s="107"/>
      <c r="Y124" s="107"/>
      <c r="Z124" s="107"/>
    </row>
    <row r="125" spans="1:26" s="107" customFormat="1" x14ac:dyDescent="0.2">
      <c r="A125" s="706"/>
      <c r="B125" s="103" t="s">
        <v>130</v>
      </c>
      <c r="C125" s="104">
        <v>82444</v>
      </c>
      <c r="D125" s="19">
        <v>-1</v>
      </c>
      <c r="E125" s="46"/>
      <c r="F125" s="46"/>
      <c r="G125" s="46"/>
      <c r="H125" s="46"/>
      <c r="I125" s="46"/>
      <c r="J125" s="46"/>
      <c r="K125" s="105">
        <v>20700000</v>
      </c>
      <c r="L125" s="22">
        <v>24870000</v>
      </c>
      <c r="M125" s="23">
        <v>0.20144927536231885</v>
      </c>
      <c r="N125" s="60">
        <v>25</v>
      </c>
      <c r="O125" s="61">
        <f t="shared" si="4"/>
        <v>31087500</v>
      </c>
      <c r="P125" s="61">
        <v>30870000</v>
      </c>
      <c r="Q125" s="84">
        <f t="shared" si="3"/>
        <v>0.24125452352231605</v>
      </c>
      <c r="R125" s="111"/>
    </row>
    <row r="126" spans="1:26" s="36" customFormat="1" x14ac:dyDescent="0.2">
      <c r="A126" s="706"/>
      <c r="B126" s="41" t="s">
        <v>131</v>
      </c>
      <c r="C126" s="42">
        <v>82531</v>
      </c>
      <c r="D126" s="17">
        <v>-1</v>
      </c>
      <c r="E126" s="34"/>
      <c r="F126" s="34"/>
      <c r="G126" s="34"/>
      <c r="H126" s="34"/>
      <c r="I126" s="34"/>
      <c r="J126" s="34"/>
      <c r="K126" s="22">
        <v>5170000</v>
      </c>
      <c r="L126" s="22">
        <v>5970000</v>
      </c>
      <c r="M126" s="23">
        <v>0.15473887814313347</v>
      </c>
      <c r="N126" s="60">
        <v>10</v>
      </c>
      <c r="O126" s="61">
        <f t="shared" si="4"/>
        <v>6567000</v>
      </c>
      <c r="P126" s="61">
        <v>6570000</v>
      </c>
      <c r="Q126" s="84">
        <f t="shared" si="3"/>
        <v>0.10050251256281408</v>
      </c>
      <c r="R126" s="111"/>
      <c r="S126" s="107"/>
      <c r="T126" s="107"/>
      <c r="U126" s="107"/>
      <c r="V126" s="107"/>
      <c r="W126" s="107"/>
      <c r="X126" s="107"/>
      <c r="Y126" s="107"/>
      <c r="Z126" s="107"/>
    </row>
    <row r="127" spans="1:26" s="36" customFormat="1" x14ac:dyDescent="0.2">
      <c r="A127" s="706"/>
      <c r="B127" s="41" t="s">
        <v>132</v>
      </c>
      <c r="C127" s="42">
        <v>82532</v>
      </c>
      <c r="D127" s="17">
        <v>-1</v>
      </c>
      <c r="E127" s="34"/>
      <c r="F127" s="34"/>
      <c r="G127" s="34"/>
      <c r="H127" s="34"/>
      <c r="I127" s="34"/>
      <c r="J127" s="34"/>
      <c r="K127" s="22">
        <v>7270000</v>
      </c>
      <c r="L127" s="22">
        <v>8370000</v>
      </c>
      <c r="M127" s="23">
        <v>0.15130674002751032</v>
      </c>
      <c r="N127" s="60">
        <v>20</v>
      </c>
      <c r="O127" s="61">
        <f t="shared" si="4"/>
        <v>10044000</v>
      </c>
      <c r="P127" s="61">
        <v>10070000</v>
      </c>
      <c r="Q127" s="84">
        <f t="shared" si="3"/>
        <v>0.2031063321385902</v>
      </c>
      <c r="R127" s="111"/>
      <c r="S127" s="107"/>
      <c r="T127" s="107"/>
      <c r="U127" s="107"/>
      <c r="V127" s="107"/>
      <c r="W127" s="107"/>
      <c r="X127" s="107"/>
      <c r="Y127" s="107"/>
      <c r="Z127" s="107"/>
    </row>
    <row r="128" spans="1:26" s="36" customFormat="1" x14ac:dyDescent="0.2">
      <c r="A128" s="706"/>
      <c r="B128" s="41" t="s">
        <v>133</v>
      </c>
      <c r="C128" s="42">
        <v>82533</v>
      </c>
      <c r="D128" s="17">
        <v>-1</v>
      </c>
      <c r="E128" s="34"/>
      <c r="F128" s="34"/>
      <c r="G128" s="34"/>
      <c r="H128" s="34"/>
      <c r="I128" s="34"/>
      <c r="J128" s="34"/>
      <c r="K128" s="22">
        <v>9170000</v>
      </c>
      <c r="L128" s="22">
        <v>10570000</v>
      </c>
      <c r="M128" s="23">
        <v>0.15267175572519084</v>
      </c>
      <c r="N128" s="60">
        <v>30</v>
      </c>
      <c r="O128" s="61">
        <f t="shared" si="4"/>
        <v>13741000</v>
      </c>
      <c r="P128" s="61">
        <v>13770000</v>
      </c>
      <c r="Q128" s="84">
        <f t="shared" si="3"/>
        <v>0.30274361400189215</v>
      </c>
      <c r="R128" s="111"/>
      <c r="S128" s="107"/>
      <c r="T128" s="107"/>
      <c r="U128" s="107"/>
      <c r="V128" s="107"/>
      <c r="W128" s="107"/>
      <c r="X128" s="107"/>
      <c r="Y128" s="107"/>
      <c r="Z128" s="107"/>
    </row>
    <row r="129" spans="1:26" s="36" customFormat="1" x14ac:dyDescent="0.2">
      <c r="A129" s="706"/>
      <c r="B129" s="41" t="s">
        <v>134</v>
      </c>
      <c r="C129" s="42">
        <v>82541</v>
      </c>
      <c r="D129" s="17">
        <v>-1</v>
      </c>
      <c r="E129" s="34"/>
      <c r="F129" s="34"/>
      <c r="G129" s="34"/>
      <c r="H129" s="34"/>
      <c r="I129" s="34"/>
      <c r="J129" s="34"/>
      <c r="K129" s="22">
        <v>11070000</v>
      </c>
      <c r="L129" s="22">
        <v>13270000</v>
      </c>
      <c r="M129" s="23">
        <v>0.19873532068654021</v>
      </c>
      <c r="N129" s="60">
        <v>40</v>
      </c>
      <c r="O129" s="61">
        <f t="shared" si="4"/>
        <v>18578000</v>
      </c>
      <c r="P129" s="61">
        <v>18770000</v>
      </c>
      <c r="Q129" s="84">
        <f t="shared" si="3"/>
        <v>0.41446872645064053</v>
      </c>
      <c r="R129" s="111"/>
      <c r="S129" s="107"/>
      <c r="T129" s="107"/>
      <c r="U129" s="107"/>
      <c r="V129" s="107"/>
      <c r="W129" s="107"/>
      <c r="X129" s="107"/>
      <c r="Y129" s="107"/>
      <c r="Z129" s="107"/>
    </row>
    <row r="130" spans="1:26" s="107" customFormat="1" x14ac:dyDescent="0.2">
      <c r="A130" s="706"/>
      <c r="B130" s="103" t="s">
        <v>135</v>
      </c>
      <c r="C130" s="104">
        <v>82544</v>
      </c>
      <c r="D130" s="19">
        <v>-1</v>
      </c>
      <c r="E130" s="46"/>
      <c r="F130" s="46"/>
      <c r="G130" s="46"/>
      <c r="H130" s="46"/>
      <c r="I130" s="46"/>
      <c r="J130" s="46"/>
      <c r="K130" s="105">
        <v>20700000</v>
      </c>
      <c r="L130" s="22">
        <v>24870000</v>
      </c>
      <c r="M130" s="23">
        <v>0.20144927536231885</v>
      </c>
      <c r="N130" s="60">
        <v>25</v>
      </c>
      <c r="O130" s="61">
        <f t="shared" si="4"/>
        <v>31087500</v>
      </c>
      <c r="P130" s="61">
        <v>30870000</v>
      </c>
      <c r="Q130" s="84">
        <f t="shared" si="3"/>
        <v>0.24125452352231605</v>
      </c>
      <c r="R130" s="111"/>
    </row>
    <row r="131" spans="1:26" s="107" customFormat="1" x14ac:dyDescent="0.2">
      <c r="A131" s="706"/>
      <c r="B131" s="103" t="s">
        <v>136</v>
      </c>
      <c r="C131" s="104">
        <v>82611</v>
      </c>
      <c r="D131" s="19">
        <v>-1</v>
      </c>
      <c r="E131" s="46"/>
      <c r="F131" s="46"/>
      <c r="G131" s="46"/>
      <c r="H131" s="46"/>
      <c r="I131" s="46"/>
      <c r="J131" s="46"/>
      <c r="K131" s="105">
        <v>3770000</v>
      </c>
      <c r="L131" s="22">
        <v>3770000</v>
      </c>
      <c r="M131" s="23">
        <v>0</v>
      </c>
      <c r="N131" s="60">
        <v>10</v>
      </c>
      <c r="O131" s="61">
        <f t="shared" si="4"/>
        <v>4147000</v>
      </c>
      <c r="P131" s="61">
        <v>4170000</v>
      </c>
      <c r="Q131" s="84">
        <f t="shared" si="3"/>
        <v>0.10610079575596817</v>
      </c>
      <c r="R131" s="111"/>
    </row>
    <row r="132" spans="1:26" s="107" customFormat="1" x14ac:dyDescent="0.2">
      <c r="A132" s="706"/>
      <c r="B132" s="103" t="s">
        <v>137</v>
      </c>
      <c r="C132" s="104">
        <v>82612</v>
      </c>
      <c r="D132" s="19">
        <v>-1</v>
      </c>
      <c r="E132" s="46"/>
      <c r="F132" s="46"/>
      <c r="G132" s="46"/>
      <c r="H132" s="46"/>
      <c r="I132" s="46"/>
      <c r="J132" s="46"/>
      <c r="K132" s="105">
        <v>5870000</v>
      </c>
      <c r="L132" s="22">
        <v>6470000</v>
      </c>
      <c r="M132" s="23">
        <v>0.10221465076660988</v>
      </c>
      <c r="N132" s="60">
        <v>20</v>
      </c>
      <c r="O132" s="61">
        <f t="shared" si="4"/>
        <v>7764000</v>
      </c>
      <c r="P132" s="61">
        <v>7770000</v>
      </c>
      <c r="Q132" s="84">
        <f t="shared" si="3"/>
        <v>0.20092735703245751</v>
      </c>
      <c r="R132" s="111"/>
    </row>
    <row r="133" spans="1:26" s="36" customFormat="1" x14ac:dyDescent="0.2">
      <c r="A133" s="706"/>
      <c r="B133" s="41" t="s">
        <v>138</v>
      </c>
      <c r="C133" s="42">
        <v>82613</v>
      </c>
      <c r="D133" s="17">
        <v>-1</v>
      </c>
      <c r="E133" s="34"/>
      <c r="F133" s="34"/>
      <c r="G133" s="34"/>
      <c r="H133" s="34"/>
      <c r="I133" s="34"/>
      <c r="J133" s="34"/>
      <c r="K133" s="22">
        <v>8270000</v>
      </c>
      <c r="L133" s="22">
        <v>9070000</v>
      </c>
      <c r="M133" s="23">
        <v>9.6735187424425634E-2</v>
      </c>
      <c r="N133" s="60">
        <v>30</v>
      </c>
      <c r="O133" s="61">
        <f t="shared" si="4"/>
        <v>11791000</v>
      </c>
      <c r="P133" s="61">
        <v>11870000</v>
      </c>
      <c r="Q133" s="84">
        <f t="shared" ref="Q133:Q196" si="5">(P133-L133)/L133</f>
        <v>0.30871003307607497</v>
      </c>
      <c r="R133" s="111"/>
      <c r="S133" s="107"/>
      <c r="T133" s="107"/>
      <c r="U133" s="107"/>
      <c r="V133" s="107"/>
      <c r="W133" s="107"/>
      <c r="X133" s="107"/>
      <c r="Y133" s="107"/>
      <c r="Z133" s="107"/>
    </row>
    <row r="134" spans="1:26" s="36" customFormat="1" x14ac:dyDescent="0.2">
      <c r="A134" s="706"/>
      <c r="B134" s="41" t="s">
        <v>139</v>
      </c>
      <c r="C134" s="42">
        <v>82641</v>
      </c>
      <c r="D134" s="17">
        <v>-1</v>
      </c>
      <c r="E134" s="34"/>
      <c r="F134" s="34"/>
      <c r="G134" s="34"/>
      <c r="H134" s="34"/>
      <c r="I134" s="34"/>
      <c r="J134" s="34"/>
      <c r="K134" s="22">
        <v>11070000</v>
      </c>
      <c r="L134" s="22">
        <v>13270000</v>
      </c>
      <c r="M134" s="23">
        <v>0.19873532068654021</v>
      </c>
      <c r="N134" s="60">
        <v>40</v>
      </c>
      <c r="O134" s="61">
        <f t="shared" si="4"/>
        <v>18578000</v>
      </c>
      <c r="P134" s="61">
        <v>18770000</v>
      </c>
      <c r="Q134" s="84">
        <f t="shared" si="5"/>
        <v>0.41446872645064053</v>
      </c>
      <c r="R134" s="111"/>
      <c r="S134" s="107"/>
      <c r="T134" s="107"/>
      <c r="U134" s="107"/>
      <c r="V134" s="107"/>
      <c r="W134" s="107"/>
      <c r="X134" s="107"/>
      <c r="Y134" s="107"/>
      <c r="Z134" s="107"/>
    </row>
    <row r="135" spans="1:26" s="107" customFormat="1" x14ac:dyDescent="0.2">
      <c r="A135" s="706"/>
      <c r="B135" s="103" t="s">
        <v>140</v>
      </c>
      <c r="C135" s="104">
        <v>82644</v>
      </c>
      <c r="D135" s="19">
        <v>-1</v>
      </c>
      <c r="E135" s="46"/>
      <c r="F135" s="46"/>
      <c r="G135" s="46"/>
      <c r="H135" s="46"/>
      <c r="I135" s="46"/>
      <c r="J135" s="46"/>
      <c r="K135" s="105">
        <v>20700000</v>
      </c>
      <c r="L135" s="22">
        <v>24870000</v>
      </c>
      <c r="M135" s="23">
        <v>0.20144927536231885</v>
      </c>
      <c r="N135" s="60">
        <v>25</v>
      </c>
      <c r="O135" s="61">
        <f t="shared" si="4"/>
        <v>31087500</v>
      </c>
      <c r="P135" s="61">
        <v>30870000</v>
      </c>
      <c r="Q135" s="84">
        <f t="shared" si="5"/>
        <v>0.24125452352231605</v>
      </c>
      <c r="R135" s="111"/>
    </row>
    <row r="136" spans="1:26" s="107" customFormat="1" x14ac:dyDescent="0.2">
      <c r="A136" s="706"/>
      <c r="B136" s="108" t="s">
        <v>141</v>
      </c>
      <c r="C136" s="104">
        <v>82711</v>
      </c>
      <c r="D136" s="19">
        <v>-1</v>
      </c>
      <c r="E136" s="46"/>
      <c r="F136" s="46"/>
      <c r="G136" s="46"/>
      <c r="H136" s="46"/>
      <c r="I136" s="46"/>
      <c r="J136" s="46"/>
      <c r="K136" s="105">
        <v>3170000</v>
      </c>
      <c r="L136" s="22">
        <v>3170000</v>
      </c>
      <c r="M136" s="23">
        <v>0</v>
      </c>
      <c r="N136" s="60">
        <v>10</v>
      </c>
      <c r="O136" s="61">
        <f t="shared" si="4"/>
        <v>3487000</v>
      </c>
      <c r="P136" s="61">
        <v>3470000</v>
      </c>
      <c r="Q136" s="84">
        <f t="shared" si="5"/>
        <v>9.4637223974763401E-2</v>
      </c>
      <c r="R136" s="111"/>
    </row>
    <row r="137" spans="1:26" s="36" customFormat="1" x14ac:dyDescent="0.2">
      <c r="A137" s="706"/>
      <c r="B137" s="43" t="s">
        <v>142</v>
      </c>
      <c r="C137" s="42">
        <v>82712</v>
      </c>
      <c r="D137" s="17">
        <v>-1</v>
      </c>
      <c r="E137" s="34"/>
      <c r="F137" s="34"/>
      <c r="G137" s="34"/>
      <c r="H137" s="34"/>
      <c r="I137" s="34"/>
      <c r="J137" s="34"/>
      <c r="K137" s="22">
        <v>4570000</v>
      </c>
      <c r="L137" s="22">
        <v>5070000</v>
      </c>
      <c r="M137" s="23">
        <v>0.10940919037199125</v>
      </c>
      <c r="N137" s="60">
        <v>20</v>
      </c>
      <c r="O137" s="61">
        <f t="shared" si="4"/>
        <v>6084000</v>
      </c>
      <c r="P137" s="61">
        <v>6070000</v>
      </c>
      <c r="Q137" s="84">
        <f t="shared" si="5"/>
        <v>0.19723865877712032</v>
      </c>
      <c r="R137" s="111"/>
      <c r="S137" s="107"/>
      <c r="T137" s="107"/>
      <c r="U137" s="107"/>
      <c r="V137" s="107"/>
      <c r="W137" s="107"/>
      <c r="X137" s="107"/>
      <c r="Y137" s="107"/>
      <c r="Z137" s="107"/>
    </row>
    <row r="138" spans="1:26" s="36" customFormat="1" x14ac:dyDescent="0.2">
      <c r="A138" s="706"/>
      <c r="B138" s="43" t="s">
        <v>143</v>
      </c>
      <c r="C138" s="42">
        <v>82713</v>
      </c>
      <c r="D138" s="17">
        <v>-1</v>
      </c>
      <c r="E138" s="34"/>
      <c r="F138" s="34"/>
      <c r="G138" s="34"/>
      <c r="H138" s="34"/>
      <c r="I138" s="34"/>
      <c r="J138" s="34"/>
      <c r="K138" s="22">
        <v>6870000</v>
      </c>
      <c r="L138" s="22">
        <v>7570000</v>
      </c>
      <c r="M138" s="23">
        <v>0.10189228529839883</v>
      </c>
      <c r="N138" s="60">
        <v>30</v>
      </c>
      <c r="O138" s="61">
        <f t="shared" si="4"/>
        <v>9841000</v>
      </c>
      <c r="P138" s="61">
        <v>9870000</v>
      </c>
      <c r="Q138" s="84">
        <f t="shared" si="5"/>
        <v>0.3038309114927345</v>
      </c>
      <c r="R138" s="111"/>
      <c r="S138" s="107"/>
      <c r="T138" s="107"/>
      <c r="U138" s="107"/>
      <c r="V138" s="107"/>
      <c r="W138" s="107"/>
      <c r="X138" s="107"/>
      <c r="Y138" s="107"/>
      <c r="Z138" s="107"/>
    </row>
    <row r="139" spans="1:26" s="36" customFormat="1" x14ac:dyDescent="0.2">
      <c r="A139" s="706"/>
      <c r="B139" s="43" t="s">
        <v>144</v>
      </c>
      <c r="C139" s="42">
        <v>82741</v>
      </c>
      <c r="D139" s="17">
        <v>-1</v>
      </c>
      <c r="E139" s="34"/>
      <c r="F139" s="34"/>
      <c r="G139" s="34"/>
      <c r="H139" s="34"/>
      <c r="I139" s="34"/>
      <c r="J139" s="34"/>
      <c r="K139" s="22">
        <v>9870000</v>
      </c>
      <c r="L139" s="22">
        <v>11870000</v>
      </c>
      <c r="M139" s="23">
        <v>0.20263424518743667</v>
      </c>
      <c r="N139" s="60">
        <v>40</v>
      </c>
      <c r="O139" s="61">
        <f t="shared" si="4"/>
        <v>16618000</v>
      </c>
      <c r="P139" s="61">
        <v>16670000</v>
      </c>
      <c r="Q139" s="84">
        <f t="shared" si="5"/>
        <v>0.40438079191238419</v>
      </c>
      <c r="R139" s="111"/>
      <c r="S139" s="107"/>
      <c r="T139" s="107"/>
      <c r="U139" s="107"/>
      <c r="V139" s="107"/>
      <c r="W139" s="107"/>
      <c r="X139" s="107"/>
      <c r="Y139" s="107"/>
      <c r="Z139" s="107"/>
    </row>
    <row r="140" spans="1:26" s="107" customFormat="1" x14ac:dyDescent="0.2">
      <c r="A140" s="706"/>
      <c r="B140" s="108" t="s">
        <v>145</v>
      </c>
      <c r="C140" s="104">
        <v>82744</v>
      </c>
      <c r="D140" s="19">
        <v>-1</v>
      </c>
      <c r="E140" s="46"/>
      <c r="F140" s="46"/>
      <c r="G140" s="46"/>
      <c r="H140" s="46"/>
      <c r="I140" s="46"/>
      <c r="J140" s="46"/>
      <c r="K140" s="105">
        <v>20700000</v>
      </c>
      <c r="L140" s="22">
        <v>24870000</v>
      </c>
      <c r="M140" s="23">
        <v>0.20144927536231885</v>
      </c>
      <c r="N140" s="60">
        <v>25</v>
      </c>
      <c r="O140" s="61">
        <f t="shared" si="4"/>
        <v>31087500</v>
      </c>
      <c r="P140" s="61">
        <v>30870000</v>
      </c>
      <c r="Q140" s="84">
        <f t="shared" si="5"/>
        <v>0.24125452352231605</v>
      </c>
      <c r="R140" s="111"/>
    </row>
    <row r="141" spans="1:26" s="107" customFormat="1" x14ac:dyDescent="0.2">
      <c r="A141" s="706"/>
      <c r="B141" s="108" t="s">
        <v>146</v>
      </c>
      <c r="C141" s="104">
        <v>82811</v>
      </c>
      <c r="D141" s="19">
        <v>-1</v>
      </c>
      <c r="E141" s="46"/>
      <c r="F141" s="46"/>
      <c r="G141" s="46"/>
      <c r="H141" s="46"/>
      <c r="I141" s="46"/>
      <c r="J141" s="46"/>
      <c r="K141" s="105">
        <v>3170000</v>
      </c>
      <c r="L141" s="22">
        <v>3170000</v>
      </c>
      <c r="M141" s="23">
        <v>0</v>
      </c>
      <c r="N141" s="60">
        <v>10</v>
      </c>
      <c r="O141" s="61">
        <f t="shared" si="4"/>
        <v>3487000</v>
      </c>
      <c r="P141" s="61">
        <v>3470000</v>
      </c>
      <c r="Q141" s="84">
        <f t="shared" si="5"/>
        <v>9.4637223974763401E-2</v>
      </c>
      <c r="R141" s="111"/>
    </row>
    <row r="142" spans="1:26" s="36" customFormat="1" x14ac:dyDescent="0.2">
      <c r="A142" s="706"/>
      <c r="B142" s="41" t="s">
        <v>147</v>
      </c>
      <c r="C142" s="42">
        <v>82812</v>
      </c>
      <c r="D142" s="17">
        <v>-1</v>
      </c>
      <c r="E142" s="34"/>
      <c r="F142" s="34"/>
      <c r="G142" s="34"/>
      <c r="H142" s="34"/>
      <c r="I142" s="34"/>
      <c r="J142" s="34"/>
      <c r="K142" s="22">
        <v>4570000</v>
      </c>
      <c r="L142" s="22">
        <v>5070000</v>
      </c>
      <c r="M142" s="23">
        <v>0.10940919037199125</v>
      </c>
      <c r="N142" s="60">
        <v>20</v>
      </c>
      <c r="O142" s="61">
        <f t="shared" si="4"/>
        <v>6084000</v>
      </c>
      <c r="P142" s="61">
        <v>6070000</v>
      </c>
      <c r="Q142" s="84">
        <f t="shared" si="5"/>
        <v>0.19723865877712032</v>
      </c>
      <c r="R142" s="111"/>
      <c r="S142" s="107"/>
      <c r="T142" s="107"/>
      <c r="U142" s="107"/>
      <c r="V142" s="107"/>
      <c r="W142" s="107"/>
      <c r="X142" s="107"/>
      <c r="Y142" s="107"/>
      <c r="Z142" s="107"/>
    </row>
    <row r="143" spans="1:26" s="36" customFormat="1" x14ac:dyDescent="0.2">
      <c r="A143" s="706"/>
      <c r="B143" s="41" t="s">
        <v>148</v>
      </c>
      <c r="C143" s="42">
        <v>82813</v>
      </c>
      <c r="D143" s="17">
        <v>-1</v>
      </c>
      <c r="E143" s="34"/>
      <c r="F143" s="34"/>
      <c r="G143" s="34"/>
      <c r="H143" s="34"/>
      <c r="I143" s="34"/>
      <c r="J143" s="34"/>
      <c r="K143" s="22">
        <v>6870000</v>
      </c>
      <c r="L143" s="22">
        <v>7570000</v>
      </c>
      <c r="M143" s="23">
        <v>0.10189228529839883</v>
      </c>
      <c r="N143" s="60">
        <v>30</v>
      </c>
      <c r="O143" s="61">
        <f t="shared" si="4"/>
        <v>9841000</v>
      </c>
      <c r="P143" s="61">
        <v>9870000</v>
      </c>
      <c r="Q143" s="84">
        <f t="shared" si="5"/>
        <v>0.3038309114927345</v>
      </c>
      <c r="R143" s="111"/>
      <c r="S143" s="107"/>
      <c r="T143" s="107"/>
      <c r="U143" s="107"/>
      <c r="V143" s="107"/>
      <c r="W143" s="107"/>
      <c r="X143" s="107"/>
      <c r="Y143" s="107"/>
      <c r="Z143" s="107"/>
    </row>
    <row r="144" spans="1:26" s="36" customFormat="1" x14ac:dyDescent="0.2">
      <c r="A144" s="706"/>
      <c r="B144" s="41" t="s">
        <v>149</v>
      </c>
      <c r="C144" s="42">
        <v>82841</v>
      </c>
      <c r="D144" s="17">
        <v>-1</v>
      </c>
      <c r="E144" s="34"/>
      <c r="F144" s="34"/>
      <c r="G144" s="34"/>
      <c r="H144" s="34"/>
      <c r="I144" s="34"/>
      <c r="J144" s="34"/>
      <c r="K144" s="22">
        <v>9870000</v>
      </c>
      <c r="L144" s="22">
        <v>11870000</v>
      </c>
      <c r="M144" s="23">
        <v>0.20263424518743667</v>
      </c>
      <c r="N144" s="60">
        <v>40</v>
      </c>
      <c r="O144" s="61">
        <f t="shared" si="4"/>
        <v>16618000</v>
      </c>
      <c r="P144" s="61">
        <v>16670000</v>
      </c>
      <c r="Q144" s="84">
        <f t="shared" si="5"/>
        <v>0.40438079191238419</v>
      </c>
      <c r="R144" s="111"/>
      <c r="S144" s="107"/>
      <c r="T144" s="107"/>
      <c r="U144" s="107"/>
      <c r="V144" s="107"/>
      <c r="W144" s="107"/>
      <c r="X144" s="107"/>
      <c r="Y144" s="107"/>
      <c r="Z144" s="107"/>
    </row>
    <row r="145" spans="1:26" s="107" customFormat="1" x14ac:dyDescent="0.2">
      <c r="A145" s="706"/>
      <c r="B145" s="103" t="s">
        <v>150</v>
      </c>
      <c r="C145" s="104">
        <v>82844</v>
      </c>
      <c r="D145" s="19">
        <v>-1</v>
      </c>
      <c r="E145" s="46"/>
      <c r="F145" s="46"/>
      <c r="G145" s="46"/>
      <c r="H145" s="46"/>
      <c r="I145" s="46"/>
      <c r="J145" s="46"/>
      <c r="K145" s="105">
        <v>20700000</v>
      </c>
      <c r="L145" s="22">
        <v>24870000</v>
      </c>
      <c r="M145" s="23">
        <v>0.20144927536231885</v>
      </c>
      <c r="N145" s="60">
        <v>25</v>
      </c>
      <c r="O145" s="61">
        <f t="shared" si="4"/>
        <v>31087500</v>
      </c>
      <c r="P145" s="61">
        <v>30870000</v>
      </c>
      <c r="Q145" s="84">
        <f t="shared" si="5"/>
        <v>0.24125452352231605</v>
      </c>
      <c r="R145" s="111"/>
    </row>
    <row r="146" spans="1:26" s="107" customFormat="1" x14ac:dyDescent="0.2">
      <c r="A146" s="706"/>
      <c r="B146" s="103" t="s">
        <v>151</v>
      </c>
      <c r="C146" s="104">
        <v>82911</v>
      </c>
      <c r="D146" s="19">
        <v>-1</v>
      </c>
      <c r="E146" s="46"/>
      <c r="F146" s="46"/>
      <c r="G146" s="46"/>
      <c r="H146" s="46"/>
      <c r="I146" s="46"/>
      <c r="J146" s="46"/>
      <c r="K146" s="105">
        <v>3170000</v>
      </c>
      <c r="L146" s="22">
        <v>3170000</v>
      </c>
      <c r="M146" s="23">
        <v>0</v>
      </c>
      <c r="N146" s="60">
        <v>10</v>
      </c>
      <c r="O146" s="61">
        <f t="shared" si="4"/>
        <v>3487000</v>
      </c>
      <c r="P146" s="61">
        <v>3470000</v>
      </c>
      <c r="Q146" s="84">
        <f t="shared" si="5"/>
        <v>9.4637223974763401E-2</v>
      </c>
      <c r="R146" s="111"/>
    </row>
    <row r="147" spans="1:26" s="36" customFormat="1" x14ac:dyDescent="0.2">
      <c r="A147" s="706"/>
      <c r="B147" s="41" t="s">
        <v>152</v>
      </c>
      <c r="C147" s="42">
        <v>82912</v>
      </c>
      <c r="D147" s="17">
        <v>-1</v>
      </c>
      <c r="E147" s="34"/>
      <c r="F147" s="34"/>
      <c r="G147" s="34"/>
      <c r="H147" s="34"/>
      <c r="I147" s="34"/>
      <c r="J147" s="34"/>
      <c r="K147" s="22">
        <v>4570000</v>
      </c>
      <c r="L147" s="22">
        <v>5070000</v>
      </c>
      <c r="M147" s="23">
        <v>0.10940919037199125</v>
      </c>
      <c r="N147" s="60">
        <v>20</v>
      </c>
      <c r="O147" s="61">
        <f t="shared" si="4"/>
        <v>6084000</v>
      </c>
      <c r="P147" s="61">
        <v>6070000</v>
      </c>
      <c r="Q147" s="84">
        <f t="shared" si="5"/>
        <v>0.19723865877712032</v>
      </c>
      <c r="R147" s="111"/>
      <c r="S147" s="107"/>
      <c r="T147" s="107"/>
      <c r="U147" s="107"/>
      <c r="V147" s="107"/>
      <c r="W147" s="107"/>
      <c r="X147" s="107"/>
      <c r="Y147" s="107"/>
      <c r="Z147" s="107"/>
    </row>
    <row r="148" spans="1:26" s="36" customFormat="1" x14ac:dyDescent="0.2">
      <c r="A148" s="706"/>
      <c r="B148" s="41" t="s">
        <v>153</v>
      </c>
      <c r="C148" s="42">
        <v>82913</v>
      </c>
      <c r="D148" s="17">
        <v>-1</v>
      </c>
      <c r="E148" s="34"/>
      <c r="F148" s="34"/>
      <c r="G148" s="34"/>
      <c r="H148" s="34"/>
      <c r="I148" s="34"/>
      <c r="J148" s="34"/>
      <c r="K148" s="22">
        <v>6870000</v>
      </c>
      <c r="L148" s="22">
        <v>7570000</v>
      </c>
      <c r="M148" s="23">
        <v>0.10189228529839883</v>
      </c>
      <c r="N148" s="60">
        <v>30</v>
      </c>
      <c r="O148" s="61">
        <f t="shared" si="4"/>
        <v>9841000</v>
      </c>
      <c r="P148" s="61">
        <v>9870000</v>
      </c>
      <c r="Q148" s="84">
        <f t="shared" si="5"/>
        <v>0.3038309114927345</v>
      </c>
      <c r="R148" s="111"/>
      <c r="S148" s="107"/>
      <c r="T148" s="107"/>
      <c r="U148" s="107"/>
      <c r="V148" s="107"/>
      <c r="W148" s="107"/>
      <c r="X148" s="107"/>
      <c r="Y148" s="107"/>
      <c r="Z148" s="107"/>
    </row>
    <row r="149" spans="1:26" s="36" customFormat="1" x14ac:dyDescent="0.2">
      <c r="A149" s="706"/>
      <c r="B149" s="41" t="s">
        <v>154</v>
      </c>
      <c r="C149" s="42">
        <v>82941</v>
      </c>
      <c r="D149" s="17">
        <v>-1</v>
      </c>
      <c r="E149" s="34"/>
      <c r="F149" s="34"/>
      <c r="G149" s="34"/>
      <c r="H149" s="34"/>
      <c r="I149" s="34"/>
      <c r="J149" s="34"/>
      <c r="K149" s="22">
        <v>9870000</v>
      </c>
      <c r="L149" s="22">
        <v>11870000</v>
      </c>
      <c r="M149" s="23">
        <v>0.20263424518743667</v>
      </c>
      <c r="N149" s="60">
        <v>40</v>
      </c>
      <c r="O149" s="61">
        <f t="shared" si="4"/>
        <v>16618000</v>
      </c>
      <c r="P149" s="61">
        <v>16670000</v>
      </c>
      <c r="Q149" s="84">
        <f t="shared" si="5"/>
        <v>0.40438079191238419</v>
      </c>
      <c r="R149" s="111"/>
      <c r="S149" s="107"/>
      <c r="T149" s="107"/>
      <c r="U149" s="107"/>
      <c r="V149" s="107"/>
      <c r="W149" s="107"/>
      <c r="X149" s="107"/>
      <c r="Y149" s="107"/>
      <c r="Z149" s="107"/>
    </row>
    <row r="150" spans="1:26" s="107" customFormat="1" x14ac:dyDescent="0.2">
      <c r="A150" s="706"/>
      <c r="B150" s="103" t="s">
        <v>155</v>
      </c>
      <c r="C150" s="104">
        <v>82944</v>
      </c>
      <c r="D150" s="19">
        <v>-1</v>
      </c>
      <c r="E150" s="46"/>
      <c r="F150" s="46"/>
      <c r="G150" s="46"/>
      <c r="H150" s="46"/>
      <c r="I150" s="46"/>
      <c r="J150" s="46"/>
      <c r="K150" s="105">
        <v>20700000</v>
      </c>
      <c r="L150" s="22">
        <v>24870000</v>
      </c>
      <c r="M150" s="23">
        <v>0.20144927536231885</v>
      </c>
      <c r="N150" s="60">
        <v>25</v>
      </c>
      <c r="O150" s="61">
        <f t="shared" si="4"/>
        <v>31087500</v>
      </c>
      <c r="P150" s="61">
        <v>30870000</v>
      </c>
      <c r="Q150" s="84">
        <f t="shared" si="5"/>
        <v>0.24125452352231605</v>
      </c>
      <c r="R150" s="111"/>
    </row>
    <row r="151" spans="1:26" s="107" customFormat="1" x14ac:dyDescent="0.2">
      <c r="A151" s="706"/>
      <c r="B151" s="103" t="s">
        <v>156</v>
      </c>
      <c r="C151" s="104">
        <v>83011</v>
      </c>
      <c r="D151" s="19">
        <v>-1</v>
      </c>
      <c r="E151" s="46"/>
      <c r="F151" s="46"/>
      <c r="G151" s="46"/>
      <c r="H151" s="46"/>
      <c r="I151" s="46"/>
      <c r="J151" s="46"/>
      <c r="K151" s="105">
        <v>3170000</v>
      </c>
      <c r="L151" s="22">
        <v>3170000</v>
      </c>
      <c r="M151" s="23">
        <v>0</v>
      </c>
      <c r="N151" s="60">
        <v>10</v>
      </c>
      <c r="O151" s="61">
        <f t="shared" si="4"/>
        <v>3487000</v>
      </c>
      <c r="P151" s="61">
        <v>3470000</v>
      </c>
      <c r="Q151" s="84">
        <f t="shared" si="5"/>
        <v>9.4637223974763401E-2</v>
      </c>
      <c r="R151" s="111"/>
    </row>
    <row r="152" spans="1:26" s="36" customFormat="1" x14ac:dyDescent="0.2">
      <c r="A152" s="706"/>
      <c r="B152" s="41" t="s">
        <v>157</v>
      </c>
      <c r="C152" s="42">
        <v>83012</v>
      </c>
      <c r="D152" s="17">
        <v>-1</v>
      </c>
      <c r="E152" s="34"/>
      <c r="F152" s="34"/>
      <c r="G152" s="34"/>
      <c r="H152" s="34"/>
      <c r="I152" s="34"/>
      <c r="J152" s="34"/>
      <c r="K152" s="22">
        <v>4570000</v>
      </c>
      <c r="L152" s="22">
        <v>5070000</v>
      </c>
      <c r="M152" s="23">
        <v>0.10940919037199125</v>
      </c>
      <c r="N152" s="60">
        <v>20</v>
      </c>
      <c r="O152" s="61">
        <f t="shared" si="4"/>
        <v>6084000</v>
      </c>
      <c r="P152" s="61">
        <v>6070000</v>
      </c>
      <c r="Q152" s="84">
        <f t="shared" si="5"/>
        <v>0.19723865877712032</v>
      </c>
      <c r="R152" s="111"/>
      <c r="S152" s="107"/>
      <c r="T152" s="107"/>
      <c r="U152" s="107"/>
      <c r="V152" s="107"/>
      <c r="W152" s="107"/>
      <c r="X152" s="107"/>
      <c r="Y152" s="107"/>
      <c r="Z152" s="107"/>
    </row>
    <row r="153" spans="1:26" s="36" customFormat="1" x14ac:dyDescent="0.2">
      <c r="A153" s="706"/>
      <c r="B153" s="41" t="s">
        <v>158</v>
      </c>
      <c r="C153" s="42">
        <v>83013</v>
      </c>
      <c r="D153" s="17">
        <v>-1</v>
      </c>
      <c r="E153" s="34"/>
      <c r="F153" s="34"/>
      <c r="G153" s="34"/>
      <c r="H153" s="34"/>
      <c r="I153" s="34"/>
      <c r="J153" s="34"/>
      <c r="K153" s="22">
        <v>6870000</v>
      </c>
      <c r="L153" s="22">
        <v>7570000</v>
      </c>
      <c r="M153" s="23">
        <v>0.10189228529839883</v>
      </c>
      <c r="N153" s="60">
        <v>30</v>
      </c>
      <c r="O153" s="61">
        <f t="shared" si="4"/>
        <v>9841000</v>
      </c>
      <c r="P153" s="61">
        <v>9870000</v>
      </c>
      <c r="Q153" s="84">
        <f t="shared" si="5"/>
        <v>0.3038309114927345</v>
      </c>
      <c r="R153" s="111"/>
      <c r="S153" s="107"/>
      <c r="T153" s="107"/>
      <c r="U153" s="107"/>
      <c r="V153" s="107"/>
      <c r="W153" s="107"/>
      <c r="X153" s="107"/>
      <c r="Y153" s="107"/>
      <c r="Z153" s="107"/>
    </row>
    <row r="154" spans="1:26" s="36" customFormat="1" x14ac:dyDescent="0.2">
      <c r="A154" s="706"/>
      <c r="B154" s="41" t="s">
        <v>159</v>
      </c>
      <c r="C154" s="42">
        <v>83041</v>
      </c>
      <c r="D154" s="17">
        <v>-1</v>
      </c>
      <c r="E154" s="34"/>
      <c r="F154" s="34"/>
      <c r="G154" s="34"/>
      <c r="H154" s="34"/>
      <c r="I154" s="34"/>
      <c r="J154" s="34"/>
      <c r="K154" s="22">
        <v>9870000</v>
      </c>
      <c r="L154" s="22">
        <v>11870000</v>
      </c>
      <c r="M154" s="23">
        <v>0.20263424518743667</v>
      </c>
      <c r="N154" s="60">
        <v>40</v>
      </c>
      <c r="O154" s="61">
        <f t="shared" si="4"/>
        <v>16618000</v>
      </c>
      <c r="P154" s="61">
        <v>16670000</v>
      </c>
      <c r="Q154" s="84">
        <f t="shared" si="5"/>
        <v>0.40438079191238419</v>
      </c>
      <c r="R154" s="111"/>
      <c r="S154" s="107"/>
      <c r="T154" s="107"/>
      <c r="U154" s="107"/>
      <c r="V154" s="107"/>
      <c r="W154" s="107"/>
      <c r="X154" s="107"/>
      <c r="Y154" s="107"/>
      <c r="Z154" s="107"/>
    </row>
    <row r="155" spans="1:26" s="107" customFormat="1" x14ac:dyDescent="0.2">
      <c r="A155" s="706"/>
      <c r="B155" s="103" t="s">
        <v>160</v>
      </c>
      <c r="C155" s="104">
        <v>83044</v>
      </c>
      <c r="D155" s="19">
        <v>-1</v>
      </c>
      <c r="E155" s="46"/>
      <c r="F155" s="46"/>
      <c r="G155" s="46"/>
      <c r="H155" s="46"/>
      <c r="I155" s="46"/>
      <c r="J155" s="46"/>
      <c r="K155" s="105">
        <v>20700000</v>
      </c>
      <c r="L155" s="22">
        <v>24870000</v>
      </c>
      <c r="M155" s="23">
        <v>0.20144927536231885</v>
      </c>
      <c r="N155" s="60">
        <v>25</v>
      </c>
      <c r="O155" s="61">
        <f t="shared" si="4"/>
        <v>31087500</v>
      </c>
      <c r="P155" s="61">
        <v>30870000</v>
      </c>
      <c r="Q155" s="84">
        <f t="shared" si="5"/>
        <v>0.24125452352231605</v>
      </c>
      <c r="R155" s="111"/>
    </row>
    <row r="156" spans="1:26" s="107" customFormat="1" x14ac:dyDescent="0.2">
      <c r="A156" s="706"/>
      <c r="B156" s="103" t="s">
        <v>161</v>
      </c>
      <c r="C156" s="104">
        <v>83111</v>
      </c>
      <c r="D156" s="19">
        <v>-1</v>
      </c>
      <c r="E156" s="46"/>
      <c r="F156" s="46"/>
      <c r="G156" s="46"/>
      <c r="H156" s="46"/>
      <c r="I156" s="46"/>
      <c r="J156" s="46"/>
      <c r="K156" s="105">
        <v>3170000</v>
      </c>
      <c r="L156" s="22">
        <v>3170000</v>
      </c>
      <c r="M156" s="23">
        <v>0</v>
      </c>
      <c r="N156" s="60">
        <v>10</v>
      </c>
      <c r="O156" s="61">
        <f t="shared" si="4"/>
        <v>3487000</v>
      </c>
      <c r="P156" s="61">
        <v>3470000</v>
      </c>
      <c r="Q156" s="84">
        <f t="shared" si="5"/>
        <v>9.4637223974763401E-2</v>
      </c>
      <c r="R156" s="111"/>
    </row>
    <row r="157" spans="1:26" s="36" customFormat="1" x14ac:dyDescent="0.2">
      <c r="A157" s="706"/>
      <c r="B157" s="41" t="s">
        <v>162</v>
      </c>
      <c r="C157" s="42">
        <v>83112</v>
      </c>
      <c r="D157" s="17">
        <v>-1</v>
      </c>
      <c r="E157" s="34"/>
      <c r="F157" s="34"/>
      <c r="G157" s="34"/>
      <c r="H157" s="34"/>
      <c r="I157" s="34"/>
      <c r="J157" s="34"/>
      <c r="K157" s="22">
        <v>4570000</v>
      </c>
      <c r="L157" s="22">
        <v>5070000</v>
      </c>
      <c r="M157" s="23">
        <v>0.10940919037199125</v>
      </c>
      <c r="N157" s="60">
        <v>20</v>
      </c>
      <c r="O157" s="61">
        <f t="shared" si="4"/>
        <v>6084000</v>
      </c>
      <c r="P157" s="61">
        <v>6070000</v>
      </c>
      <c r="Q157" s="84">
        <f t="shared" si="5"/>
        <v>0.19723865877712032</v>
      </c>
      <c r="R157" s="111"/>
      <c r="S157" s="107"/>
      <c r="T157" s="107"/>
      <c r="U157" s="107"/>
      <c r="V157" s="107"/>
      <c r="W157" s="107"/>
      <c r="X157" s="107"/>
      <c r="Y157" s="107"/>
      <c r="Z157" s="107"/>
    </row>
    <row r="158" spans="1:26" s="36" customFormat="1" x14ac:dyDescent="0.2">
      <c r="A158" s="706"/>
      <c r="B158" s="41" t="s">
        <v>163</v>
      </c>
      <c r="C158" s="42">
        <v>83113</v>
      </c>
      <c r="D158" s="17">
        <v>-1</v>
      </c>
      <c r="E158" s="34"/>
      <c r="F158" s="34"/>
      <c r="G158" s="34"/>
      <c r="H158" s="34"/>
      <c r="I158" s="34"/>
      <c r="J158" s="34"/>
      <c r="K158" s="22">
        <v>6870000</v>
      </c>
      <c r="L158" s="22">
        <v>7570000</v>
      </c>
      <c r="M158" s="23">
        <v>0.10189228529839883</v>
      </c>
      <c r="N158" s="60">
        <v>30</v>
      </c>
      <c r="O158" s="61">
        <f t="shared" si="4"/>
        <v>9841000</v>
      </c>
      <c r="P158" s="61">
        <v>9870000</v>
      </c>
      <c r="Q158" s="84">
        <f t="shared" si="5"/>
        <v>0.3038309114927345</v>
      </c>
      <c r="R158" s="111"/>
      <c r="S158" s="107"/>
      <c r="T158" s="107"/>
      <c r="U158" s="107"/>
      <c r="V158" s="107"/>
      <c r="W158" s="107"/>
      <c r="X158" s="107"/>
      <c r="Y158" s="107"/>
      <c r="Z158" s="107"/>
    </row>
    <row r="159" spans="1:26" s="36" customFormat="1" x14ac:dyDescent="0.2">
      <c r="A159" s="706"/>
      <c r="B159" s="41" t="s">
        <v>164</v>
      </c>
      <c r="C159" s="42">
        <v>83141</v>
      </c>
      <c r="D159" s="17">
        <v>-1</v>
      </c>
      <c r="E159" s="34"/>
      <c r="F159" s="34"/>
      <c r="G159" s="34"/>
      <c r="H159" s="34"/>
      <c r="I159" s="34"/>
      <c r="J159" s="34"/>
      <c r="K159" s="22">
        <v>9870000</v>
      </c>
      <c r="L159" s="22">
        <v>11870000</v>
      </c>
      <c r="M159" s="23">
        <v>0.20263424518743667</v>
      </c>
      <c r="N159" s="60">
        <v>40</v>
      </c>
      <c r="O159" s="61">
        <f t="shared" si="4"/>
        <v>16618000</v>
      </c>
      <c r="P159" s="61">
        <v>16670000</v>
      </c>
      <c r="Q159" s="84">
        <f t="shared" si="5"/>
        <v>0.40438079191238419</v>
      </c>
      <c r="R159" s="111"/>
      <c r="S159" s="107"/>
      <c r="T159" s="107"/>
      <c r="U159" s="107"/>
      <c r="V159" s="107"/>
      <c r="W159" s="107"/>
      <c r="X159" s="107"/>
      <c r="Y159" s="107"/>
      <c r="Z159" s="107"/>
    </row>
    <row r="160" spans="1:26" s="107" customFormat="1" x14ac:dyDescent="0.2">
      <c r="A160" s="706"/>
      <c r="B160" s="103" t="s">
        <v>165</v>
      </c>
      <c r="C160" s="104">
        <v>83144</v>
      </c>
      <c r="D160" s="19">
        <v>-1</v>
      </c>
      <c r="E160" s="46"/>
      <c r="F160" s="46"/>
      <c r="G160" s="46"/>
      <c r="H160" s="46"/>
      <c r="I160" s="46"/>
      <c r="J160" s="46"/>
      <c r="K160" s="105">
        <v>20700000</v>
      </c>
      <c r="L160" s="22">
        <v>24870000</v>
      </c>
      <c r="M160" s="23">
        <v>0.20144927536231885</v>
      </c>
      <c r="N160" s="60">
        <v>25</v>
      </c>
      <c r="O160" s="61">
        <f t="shared" si="4"/>
        <v>31087500</v>
      </c>
      <c r="P160" s="61">
        <v>30870000</v>
      </c>
      <c r="Q160" s="84">
        <f t="shared" si="5"/>
        <v>0.24125452352231605</v>
      </c>
      <c r="R160" s="111"/>
    </row>
    <row r="161" spans="1:26" s="107" customFormat="1" x14ac:dyDescent="0.2">
      <c r="A161" s="706"/>
      <c r="B161" s="103" t="s">
        <v>166</v>
      </c>
      <c r="C161" s="104">
        <v>83211</v>
      </c>
      <c r="D161" s="19">
        <v>-1</v>
      </c>
      <c r="E161" s="46"/>
      <c r="F161" s="46"/>
      <c r="G161" s="46"/>
      <c r="H161" s="46"/>
      <c r="I161" s="46"/>
      <c r="J161" s="46"/>
      <c r="K161" s="105">
        <v>3170000</v>
      </c>
      <c r="L161" s="22">
        <v>3170000</v>
      </c>
      <c r="M161" s="23">
        <v>0</v>
      </c>
      <c r="N161" s="60">
        <v>10</v>
      </c>
      <c r="O161" s="61">
        <f t="shared" si="4"/>
        <v>3487000</v>
      </c>
      <c r="P161" s="61">
        <v>3470000</v>
      </c>
      <c r="Q161" s="84">
        <f t="shared" si="5"/>
        <v>9.4637223974763401E-2</v>
      </c>
      <c r="R161" s="111"/>
    </row>
    <row r="162" spans="1:26" s="36" customFormat="1" x14ac:dyDescent="0.2">
      <c r="A162" s="706"/>
      <c r="B162" s="41" t="s">
        <v>167</v>
      </c>
      <c r="C162" s="42">
        <v>83212</v>
      </c>
      <c r="D162" s="17">
        <v>-1</v>
      </c>
      <c r="E162" s="34"/>
      <c r="F162" s="34"/>
      <c r="G162" s="34"/>
      <c r="H162" s="34"/>
      <c r="I162" s="34"/>
      <c r="J162" s="34"/>
      <c r="K162" s="22">
        <v>4570000</v>
      </c>
      <c r="L162" s="22">
        <v>5070000</v>
      </c>
      <c r="M162" s="23">
        <v>0.10940919037199125</v>
      </c>
      <c r="N162" s="60">
        <v>20</v>
      </c>
      <c r="O162" s="61">
        <f t="shared" si="4"/>
        <v>6084000</v>
      </c>
      <c r="P162" s="61">
        <v>6070000</v>
      </c>
      <c r="Q162" s="84">
        <f t="shared" si="5"/>
        <v>0.19723865877712032</v>
      </c>
      <c r="R162" s="111"/>
      <c r="S162" s="107"/>
      <c r="T162" s="107"/>
      <c r="U162" s="107"/>
      <c r="V162" s="107"/>
      <c r="W162" s="107"/>
      <c r="X162" s="107"/>
      <c r="Y162" s="107"/>
      <c r="Z162" s="107"/>
    </row>
    <row r="163" spans="1:26" s="36" customFormat="1" x14ac:dyDescent="0.2">
      <c r="A163" s="706"/>
      <c r="B163" s="41" t="s">
        <v>168</v>
      </c>
      <c r="C163" s="42">
        <v>83213</v>
      </c>
      <c r="D163" s="17">
        <v>-1</v>
      </c>
      <c r="E163" s="34"/>
      <c r="F163" s="34"/>
      <c r="G163" s="34"/>
      <c r="H163" s="34"/>
      <c r="I163" s="34"/>
      <c r="J163" s="34"/>
      <c r="K163" s="22">
        <v>6870000</v>
      </c>
      <c r="L163" s="22">
        <v>7570000</v>
      </c>
      <c r="M163" s="23">
        <v>0.10189228529839883</v>
      </c>
      <c r="N163" s="60">
        <v>30</v>
      </c>
      <c r="O163" s="61">
        <f t="shared" si="4"/>
        <v>9841000</v>
      </c>
      <c r="P163" s="61">
        <v>9870000</v>
      </c>
      <c r="Q163" s="84">
        <f t="shared" si="5"/>
        <v>0.3038309114927345</v>
      </c>
      <c r="R163" s="111"/>
      <c r="S163" s="107"/>
      <c r="T163" s="107"/>
      <c r="U163" s="107"/>
      <c r="V163" s="107"/>
      <c r="W163" s="107"/>
      <c r="X163" s="107"/>
      <c r="Y163" s="107"/>
      <c r="Z163" s="107"/>
    </row>
    <row r="164" spans="1:26" s="36" customFormat="1" x14ac:dyDescent="0.2">
      <c r="A164" s="706"/>
      <c r="B164" s="41" t="s">
        <v>169</v>
      </c>
      <c r="C164" s="42">
        <v>83241</v>
      </c>
      <c r="D164" s="17">
        <v>-1</v>
      </c>
      <c r="E164" s="34"/>
      <c r="F164" s="34"/>
      <c r="G164" s="34"/>
      <c r="H164" s="34"/>
      <c r="I164" s="34"/>
      <c r="J164" s="34"/>
      <c r="K164" s="22">
        <v>9870000</v>
      </c>
      <c r="L164" s="22">
        <v>11870000</v>
      </c>
      <c r="M164" s="23">
        <v>0.20263424518743667</v>
      </c>
      <c r="N164" s="60">
        <v>40</v>
      </c>
      <c r="O164" s="61">
        <f t="shared" si="4"/>
        <v>16618000</v>
      </c>
      <c r="P164" s="61">
        <v>16670000</v>
      </c>
      <c r="Q164" s="84">
        <f t="shared" si="5"/>
        <v>0.40438079191238419</v>
      </c>
      <c r="R164" s="111"/>
      <c r="S164" s="107"/>
      <c r="T164" s="107"/>
      <c r="U164" s="107"/>
      <c r="V164" s="107"/>
      <c r="W164" s="107"/>
      <c r="X164" s="107"/>
      <c r="Y164" s="107"/>
      <c r="Z164" s="107"/>
    </row>
    <row r="165" spans="1:26" s="107" customFormat="1" x14ac:dyDescent="0.2">
      <c r="A165" s="706"/>
      <c r="B165" s="103" t="s">
        <v>170</v>
      </c>
      <c r="C165" s="104">
        <v>83244</v>
      </c>
      <c r="D165" s="19">
        <v>-1</v>
      </c>
      <c r="E165" s="46"/>
      <c r="F165" s="46"/>
      <c r="G165" s="46"/>
      <c r="H165" s="46"/>
      <c r="I165" s="46"/>
      <c r="J165" s="46"/>
      <c r="K165" s="105">
        <v>20700000</v>
      </c>
      <c r="L165" s="22">
        <v>24870000</v>
      </c>
      <c r="M165" s="23">
        <v>0.20144927536231885</v>
      </c>
      <c r="N165" s="60">
        <v>25</v>
      </c>
      <c r="O165" s="61">
        <f t="shared" si="4"/>
        <v>31087500</v>
      </c>
      <c r="P165" s="61">
        <v>30870000</v>
      </c>
      <c r="Q165" s="84">
        <f t="shared" si="5"/>
        <v>0.24125452352231605</v>
      </c>
      <c r="R165" s="111"/>
    </row>
    <row r="166" spans="1:26" s="107" customFormat="1" x14ac:dyDescent="0.2">
      <c r="A166" s="706"/>
      <c r="B166" s="103" t="s">
        <v>171</v>
      </c>
      <c r="C166" s="104">
        <v>83311</v>
      </c>
      <c r="D166" s="19">
        <v>-1</v>
      </c>
      <c r="E166" s="46"/>
      <c r="F166" s="46"/>
      <c r="G166" s="46"/>
      <c r="H166" s="46"/>
      <c r="I166" s="46"/>
      <c r="J166" s="46"/>
      <c r="K166" s="105">
        <v>3170000</v>
      </c>
      <c r="L166" s="22">
        <v>3170000</v>
      </c>
      <c r="M166" s="23">
        <v>0</v>
      </c>
      <c r="N166" s="60">
        <v>10</v>
      </c>
      <c r="O166" s="61">
        <f t="shared" si="4"/>
        <v>3487000</v>
      </c>
      <c r="P166" s="61">
        <v>3470000</v>
      </c>
      <c r="Q166" s="84">
        <f t="shared" si="5"/>
        <v>9.4637223974763401E-2</v>
      </c>
      <c r="R166" s="111"/>
    </row>
    <row r="167" spans="1:26" s="36" customFormat="1" x14ac:dyDescent="0.2">
      <c r="A167" s="706"/>
      <c r="B167" s="41" t="s">
        <v>172</v>
      </c>
      <c r="C167" s="42">
        <v>83312</v>
      </c>
      <c r="D167" s="17">
        <v>-1</v>
      </c>
      <c r="E167" s="34"/>
      <c r="F167" s="34"/>
      <c r="G167" s="34"/>
      <c r="H167" s="34"/>
      <c r="I167" s="34"/>
      <c r="J167" s="34"/>
      <c r="K167" s="22">
        <v>4570000</v>
      </c>
      <c r="L167" s="22">
        <v>5070000</v>
      </c>
      <c r="M167" s="23">
        <v>0.10940919037199125</v>
      </c>
      <c r="N167" s="60">
        <v>20</v>
      </c>
      <c r="O167" s="61">
        <f t="shared" si="4"/>
        <v>6084000</v>
      </c>
      <c r="P167" s="61">
        <v>6070000</v>
      </c>
      <c r="Q167" s="84">
        <f t="shared" si="5"/>
        <v>0.19723865877712032</v>
      </c>
      <c r="R167" s="111"/>
      <c r="S167" s="107"/>
      <c r="T167" s="107"/>
      <c r="U167" s="107"/>
      <c r="V167" s="107"/>
      <c r="W167" s="107"/>
      <c r="X167" s="107"/>
      <c r="Y167" s="107"/>
      <c r="Z167" s="107"/>
    </row>
    <row r="168" spans="1:26" s="36" customFormat="1" x14ac:dyDescent="0.2">
      <c r="A168" s="706"/>
      <c r="B168" s="41" t="s">
        <v>173</v>
      </c>
      <c r="C168" s="42">
        <v>83313</v>
      </c>
      <c r="D168" s="17">
        <v>-1</v>
      </c>
      <c r="E168" s="34"/>
      <c r="F168" s="34"/>
      <c r="G168" s="34"/>
      <c r="H168" s="34"/>
      <c r="I168" s="34"/>
      <c r="J168" s="34"/>
      <c r="K168" s="22">
        <v>6870000</v>
      </c>
      <c r="L168" s="22">
        <v>7570000</v>
      </c>
      <c r="M168" s="23">
        <v>0.10189228529839883</v>
      </c>
      <c r="N168" s="60">
        <v>30</v>
      </c>
      <c r="O168" s="61">
        <f t="shared" si="4"/>
        <v>9841000</v>
      </c>
      <c r="P168" s="61">
        <v>9870000</v>
      </c>
      <c r="Q168" s="84">
        <f t="shared" si="5"/>
        <v>0.3038309114927345</v>
      </c>
      <c r="R168" s="111"/>
      <c r="S168" s="107"/>
      <c r="T168" s="107"/>
      <c r="U168" s="107"/>
      <c r="V168" s="107"/>
      <c r="W168" s="107"/>
      <c r="X168" s="107"/>
      <c r="Y168" s="107"/>
      <c r="Z168" s="107"/>
    </row>
    <row r="169" spans="1:26" s="36" customFormat="1" x14ac:dyDescent="0.2">
      <c r="A169" s="706"/>
      <c r="B169" s="41" t="s">
        <v>174</v>
      </c>
      <c r="C169" s="42">
        <v>83341</v>
      </c>
      <c r="D169" s="17">
        <v>-1</v>
      </c>
      <c r="E169" s="34"/>
      <c r="F169" s="34"/>
      <c r="G169" s="34"/>
      <c r="H169" s="34"/>
      <c r="I169" s="34"/>
      <c r="J169" s="34"/>
      <c r="K169" s="22">
        <v>9870000</v>
      </c>
      <c r="L169" s="22">
        <v>11870000</v>
      </c>
      <c r="M169" s="23">
        <v>0.20263424518743667</v>
      </c>
      <c r="N169" s="60">
        <v>40</v>
      </c>
      <c r="O169" s="61">
        <f t="shared" si="4"/>
        <v>16618000</v>
      </c>
      <c r="P169" s="61">
        <v>16670000</v>
      </c>
      <c r="Q169" s="84">
        <f t="shared" si="5"/>
        <v>0.40438079191238419</v>
      </c>
      <c r="R169" s="111"/>
      <c r="S169" s="107"/>
      <c r="T169" s="107"/>
      <c r="U169" s="107"/>
      <c r="V169" s="107"/>
      <c r="W169" s="107"/>
      <c r="X169" s="107"/>
      <c r="Y169" s="107"/>
      <c r="Z169" s="107"/>
    </row>
    <row r="170" spans="1:26" s="107" customFormat="1" x14ac:dyDescent="0.2">
      <c r="A170" s="706"/>
      <c r="B170" s="103" t="s">
        <v>175</v>
      </c>
      <c r="C170" s="104">
        <v>83344</v>
      </c>
      <c r="D170" s="19">
        <v>-1</v>
      </c>
      <c r="E170" s="46"/>
      <c r="F170" s="46"/>
      <c r="G170" s="46"/>
      <c r="H170" s="46"/>
      <c r="I170" s="46"/>
      <c r="J170" s="46"/>
      <c r="K170" s="105">
        <v>20700000</v>
      </c>
      <c r="L170" s="22">
        <v>24870000</v>
      </c>
      <c r="M170" s="23">
        <v>0.20144927536231885</v>
      </c>
      <c r="N170" s="60">
        <v>25</v>
      </c>
      <c r="O170" s="61">
        <f t="shared" si="4"/>
        <v>31087500</v>
      </c>
      <c r="P170" s="61">
        <v>30870000</v>
      </c>
      <c r="Q170" s="84">
        <f t="shared" si="5"/>
        <v>0.24125452352231605</v>
      </c>
      <c r="R170" s="111"/>
    </row>
    <row r="171" spans="1:26" s="107" customFormat="1" x14ac:dyDescent="0.2">
      <c r="A171" s="706"/>
      <c r="B171" s="103" t="s">
        <v>176</v>
      </c>
      <c r="C171" s="104">
        <v>83411</v>
      </c>
      <c r="D171" s="19">
        <v>-1</v>
      </c>
      <c r="E171" s="46"/>
      <c r="F171" s="46"/>
      <c r="G171" s="46"/>
      <c r="H171" s="46"/>
      <c r="I171" s="46"/>
      <c r="J171" s="46"/>
      <c r="K171" s="105">
        <v>3170000</v>
      </c>
      <c r="L171" s="22">
        <v>3170000</v>
      </c>
      <c r="M171" s="23">
        <v>0</v>
      </c>
      <c r="N171" s="60">
        <v>10</v>
      </c>
      <c r="O171" s="61">
        <f t="shared" si="4"/>
        <v>3487000</v>
      </c>
      <c r="P171" s="61">
        <v>3470000</v>
      </c>
      <c r="Q171" s="84">
        <f t="shared" si="5"/>
        <v>9.4637223974763401E-2</v>
      </c>
      <c r="R171" s="111"/>
    </row>
    <row r="172" spans="1:26" s="36" customFormat="1" x14ac:dyDescent="0.2">
      <c r="A172" s="706"/>
      <c r="B172" s="41" t="s">
        <v>177</v>
      </c>
      <c r="C172" s="42">
        <v>83412</v>
      </c>
      <c r="D172" s="17">
        <v>-1</v>
      </c>
      <c r="E172" s="34"/>
      <c r="F172" s="34"/>
      <c r="G172" s="34"/>
      <c r="H172" s="34"/>
      <c r="I172" s="34"/>
      <c r="J172" s="34"/>
      <c r="K172" s="22">
        <v>4570000</v>
      </c>
      <c r="L172" s="22">
        <v>5070000</v>
      </c>
      <c r="M172" s="23">
        <v>0.10940919037199125</v>
      </c>
      <c r="N172" s="60">
        <v>20</v>
      </c>
      <c r="O172" s="61">
        <f t="shared" si="4"/>
        <v>6084000</v>
      </c>
      <c r="P172" s="61">
        <v>6070000</v>
      </c>
      <c r="Q172" s="84">
        <f t="shared" si="5"/>
        <v>0.19723865877712032</v>
      </c>
      <c r="R172" s="111"/>
      <c r="S172" s="107"/>
      <c r="T172" s="107"/>
      <c r="U172" s="107"/>
      <c r="V172" s="107"/>
      <c r="W172" s="107"/>
      <c r="X172" s="107"/>
      <c r="Y172" s="107"/>
      <c r="Z172" s="107"/>
    </row>
    <row r="173" spans="1:26" s="36" customFormat="1" x14ac:dyDescent="0.2">
      <c r="A173" s="706"/>
      <c r="B173" s="41" t="s">
        <v>178</v>
      </c>
      <c r="C173" s="42">
        <v>83413</v>
      </c>
      <c r="D173" s="17">
        <v>-1</v>
      </c>
      <c r="E173" s="34"/>
      <c r="F173" s="34"/>
      <c r="G173" s="34"/>
      <c r="H173" s="34"/>
      <c r="I173" s="34"/>
      <c r="J173" s="34"/>
      <c r="K173" s="22">
        <v>6870000</v>
      </c>
      <c r="L173" s="22">
        <v>7570000</v>
      </c>
      <c r="M173" s="23">
        <v>0.10189228529839883</v>
      </c>
      <c r="N173" s="60">
        <v>30</v>
      </c>
      <c r="O173" s="61">
        <f t="shared" si="4"/>
        <v>9841000</v>
      </c>
      <c r="P173" s="61">
        <v>9870000</v>
      </c>
      <c r="Q173" s="84">
        <f t="shared" si="5"/>
        <v>0.3038309114927345</v>
      </c>
      <c r="R173" s="111"/>
      <c r="S173" s="107"/>
      <c r="T173" s="107"/>
      <c r="U173" s="107"/>
      <c r="V173" s="107"/>
      <c r="W173" s="107"/>
      <c r="X173" s="107"/>
      <c r="Y173" s="107"/>
      <c r="Z173" s="107"/>
    </row>
    <row r="174" spans="1:26" s="36" customFormat="1" x14ac:dyDescent="0.2">
      <c r="A174" s="706"/>
      <c r="B174" s="41" t="s">
        <v>179</v>
      </c>
      <c r="C174" s="42">
        <v>83441</v>
      </c>
      <c r="D174" s="17">
        <v>-1</v>
      </c>
      <c r="E174" s="34"/>
      <c r="F174" s="34"/>
      <c r="G174" s="34"/>
      <c r="H174" s="34"/>
      <c r="I174" s="34"/>
      <c r="J174" s="34"/>
      <c r="K174" s="22">
        <v>9870000</v>
      </c>
      <c r="L174" s="22">
        <v>11870000</v>
      </c>
      <c r="M174" s="23">
        <v>0.20263424518743667</v>
      </c>
      <c r="N174" s="60">
        <v>40</v>
      </c>
      <c r="O174" s="61">
        <f t="shared" si="4"/>
        <v>16618000</v>
      </c>
      <c r="P174" s="61">
        <v>16670000</v>
      </c>
      <c r="Q174" s="84">
        <f t="shared" si="5"/>
        <v>0.40438079191238419</v>
      </c>
      <c r="R174" s="111"/>
      <c r="S174" s="107"/>
      <c r="T174" s="107"/>
      <c r="U174" s="107"/>
      <c r="V174" s="107"/>
      <c r="W174" s="107"/>
      <c r="X174" s="107"/>
      <c r="Y174" s="107"/>
      <c r="Z174" s="107"/>
    </row>
    <row r="175" spans="1:26" s="107" customFormat="1" x14ac:dyDescent="0.2">
      <c r="A175" s="706"/>
      <c r="B175" s="103" t="s">
        <v>180</v>
      </c>
      <c r="C175" s="104">
        <v>83444</v>
      </c>
      <c r="D175" s="19">
        <v>-1</v>
      </c>
      <c r="E175" s="46"/>
      <c r="F175" s="46"/>
      <c r="G175" s="46"/>
      <c r="H175" s="46"/>
      <c r="I175" s="46"/>
      <c r="J175" s="46"/>
      <c r="K175" s="105">
        <v>20700000</v>
      </c>
      <c r="L175" s="22">
        <v>24870000</v>
      </c>
      <c r="M175" s="23">
        <v>0.20144927536231885</v>
      </c>
      <c r="N175" s="60">
        <v>25</v>
      </c>
      <c r="O175" s="61">
        <f t="shared" si="4"/>
        <v>31087500</v>
      </c>
      <c r="P175" s="61">
        <v>30870000</v>
      </c>
      <c r="Q175" s="84">
        <f t="shared" si="5"/>
        <v>0.24125452352231605</v>
      </c>
      <c r="R175" s="111"/>
    </row>
    <row r="176" spans="1:26" s="107" customFormat="1" x14ac:dyDescent="0.2">
      <c r="A176" s="706"/>
      <c r="B176" s="103" t="s">
        <v>181</v>
      </c>
      <c r="C176" s="104">
        <v>83511</v>
      </c>
      <c r="D176" s="19">
        <v>-1</v>
      </c>
      <c r="E176" s="46"/>
      <c r="F176" s="46"/>
      <c r="G176" s="46"/>
      <c r="H176" s="46"/>
      <c r="I176" s="46"/>
      <c r="J176" s="46"/>
      <c r="K176" s="105">
        <v>3170000</v>
      </c>
      <c r="L176" s="22">
        <v>3170000</v>
      </c>
      <c r="M176" s="23">
        <v>0</v>
      </c>
      <c r="N176" s="60">
        <v>10</v>
      </c>
      <c r="O176" s="61">
        <f t="shared" si="4"/>
        <v>3487000</v>
      </c>
      <c r="P176" s="61">
        <v>3470000</v>
      </c>
      <c r="Q176" s="84">
        <f t="shared" si="5"/>
        <v>9.4637223974763401E-2</v>
      </c>
      <c r="R176" s="111"/>
    </row>
    <row r="177" spans="1:26" s="36" customFormat="1" x14ac:dyDescent="0.2">
      <c r="A177" s="706"/>
      <c r="B177" s="41" t="s">
        <v>182</v>
      </c>
      <c r="C177" s="42">
        <v>83512</v>
      </c>
      <c r="D177" s="17">
        <v>-1</v>
      </c>
      <c r="E177" s="34"/>
      <c r="F177" s="34"/>
      <c r="G177" s="34"/>
      <c r="H177" s="34"/>
      <c r="I177" s="34"/>
      <c r="J177" s="34"/>
      <c r="K177" s="22">
        <v>4570000</v>
      </c>
      <c r="L177" s="22">
        <v>5070000</v>
      </c>
      <c r="M177" s="23">
        <v>0.10940919037199125</v>
      </c>
      <c r="N177" s="60">
        <v>20</v>
      </c>
      <c r="O177" s="61">
        <f t="shared" si="4"/>
        <v>6084000</v>
      </c>
      <c r="P177" s="61">
        <v>6070000</v>
      </c>
      <c r="Q177" s="84">
        <f t="shared" si="5"/>
        <v>0.19723865877712032</v>
      </c>
      <c r="R177" s="111"/>
      <c r="S177" s="107"/>
      <c r="T177" s="107"/>
      <c r="U177" s="107"/>
      <c r="V177" s="107"/>
      <c r="W177" s="107"/>
      <c r="X177" s="107"/>
      <c r="Y177" s="107"/>
      <c r="Z177" s="107"/>
    </row>
    <row r="178" spans="1:26" s="36" customFormat="1" x14ac:dyDescent="0.2">
      <c r="A178" s="706"/>
      <c r="B178" s="41" t="s">
        <v>183</v>
      </c>
      <c r="C178" s="42">
        <v>83513</v>
      </c>
      <c r="D178" s="17">
        <v>-1</v>
      </c>
      <c r="E178" s="34"/>
      <c r="F178" s="34"/>
      <c r="G178" s="34"/>
      <c r="H178" s="34"/>
      <c r="I178" s="34"/>
      <c r="J178" s="34"/>
      <c r="K178" s="22">
        <v>6870000</v>
      </c>
      <c r="L178" s="22">
        <v>7570000</v>
      </c>
      <c r="M178" s="23">
        <v>0.10189228529839883</v>
      </c>
      <c r="N178" s="60">
        <v>30</v>
      </c>
      <c r="O178" s="61">
        <f t="shared" si="4"/>
        <v>9841000</v>
      </c>
      <c r="P178" s="61">
        <v>9870000</v>
      </c>
      <c r="Q178" s="84">
        <f t="shared" si="5"/>
        <v>0.3038309114927345</v>
      </c>
      <c r="R178" s="111"/>
      <c r="S178" s="107"/>
      <c r="T178" s="107"/>
      <c r="U178" s="107"/>
      <c r="V178" s="107"/>
      <c r="W178" s="107"/>
      <c r="X178" s="107"/>
      <c r="Y178" s="107"/>
      <c r="Z178" s="107"/>
    </row>
    <row r="179" spans="1:26" s="36" customFormat="1" x14ac:dyDescent="0.2">
      <c r="A179" s="706"/>
      <c r="B179" s="41" t="s">
        <v>184</v>
      </c>
      <c r="C179" s="42">
        <v>83541</v>
      </c>
      <c r="D179" s="17">
        <v>-1</v>
      </c>
      <c r="E179" s="34"/>
      <c r="F179" s="34"/>
      <c r="G179" s="34"/>
      <c r="H179" s="34"/>
      <c r="I179" s="34"/>
      <c r="J179" s="34"/>
      <c r="K179" s="22">
        <v>9870000</v>
      </c>
      <c r="L179" s="22">
        <v>11870000</v>
      </c>
      <c r="M179" s="23">
        <v>0.20263424518743667</v>
      </c>
      <c r="N179" s="60">
        <v>40</v>
      </c>
      <c r="O179" s="61">
        <f t="shared" si="4"/>
        <v>16618000</v>
      </c>
      <c r="P179" s="61">
        <v>16670000</v>
      </c>
      <c r="Q179" s="84">
        <f t="shared" si="5"/>
        <v>0.40438079191238419</v>
      </c>
      <c r="R179" s="111"/>
      <c r="S179" s="107"/>
      <c r="T179" s="107"/>
      <c r="U179" s="107"/>
      <c r="V179" s="107"/>
      <c r="W179" s="107"/>
      <c r="X179" s="107"/>
      <c r="Y179" s="107"/>
      <c r="Z179" s="107"/>
    </row>
    <row r="180" spans="1:26" s="107" customFormat="1" x14ac:dyDescent="0.2">
      <c r="A180" s="706"/>
      <c r="B180" s="109" t="s">
        <v>185</v>
      </c>
      <c r="C180" s="104">
        <v>83544</v>
      </c>
      <c r="D180" s="19">
        <v>-1</v>
      </c>
      <c r="E180" s="46"/>
      <c r="F180" s="46"/>
      <c r="G180" s="46"/>
      <c r="H180" s="46"/>
      <c r="I180" s="46"/>
      <c r="J180" s="46"/>
      <c r="K180" s="105">
        <v>20700000</v>
      </c>
      <c r="L180" s="22">
        <v>24870000</v>
      </c>
      <c r="M180" s="23">
        <v>0.20144927536231885</v>
      </c>
      <c r="N180" s="60">
        <v>25</v>
      </c>
      <c r="O180" s="61">
        <f t="shared" si="4"/>
        <v>31087500</v>
      </c>
      <c r="P180" s="61">
        <v>30870000</v>
      </c>
      <c r="Q180" s="84">
        <f t="shared" si="5"/>
        <v>0.24125452352231605</v>
      </c>
      <c r="R180" s="111"/>
    </row>
    <row r="181" spans="1:26" s="107" customFormat="1" x14ac:dyDescent="0.2">
      <c r="A181" s="706"/>
      <c r="B181" s="109" t="s">
        <v>186</v>
      </c>
      <c r="C181" s="104">
        <v>83611</v>
      </c>
      <c r="D181" s="19">
        <v>-1</v>
      </c>
      <c r="E181" s="46"/>
      <c r="F181" s="46"/>
      <c r="G181" s="46"/>
      <c r="H181" s="46"/>
      <c r="I181" s="46"/>
      <c r="J181" s="46"/>
      <c r="K181" s="105">
        <v>3170000</v>
      </c>
      <c r="L181" s="22">
        <v>3170000</v>
      </c>
      <c r="M181" s="23">
        <v>0</v>
      </c>
      <c r="N181" s="60">
        <v>10</v>
      </c>
      <c r="O181" s="61">
        <f t="shared" si="4"/>
        <v>3487000</v>
      </c>
      <c r="P181" s="61">
        <v>3470000</v>
      </c>
      <c r="Q181" s="84">
        <f t="shared" si="5"/>
        <v>9.4637223974763401E-2</v>
      </c>
      <c r="R181" s="111"/>
    </row>
    <row r="182" spans="1:26" s="36" customFormat="1" x14ac:dyDescent="0.2">
      <c r="A182" s="706"/>
      <c r="B182" s="44" t="s">
        <v>187</v>
      </c>
      <c r="C182" s="42">
        <v>83612</v>
      </c>
      <c r="D182" s="17">
        <v>-1</v>
      </c>
      <c r="E182" s="34"/>
      <c r="F182" s="34"/>
      <c r="G182" s="34"/>
      <c r="H182" s="34"/>
      <c r="I182" s="34"/>
      <c r="J182" s="34"/>
      <c r="K182" s="22">
        <v>4570000</v>
      </c>
      <c r="L182" s="22">
        <v>5070000</v>
      </c>
      <c r="M182" s="23">
        <v>0.10940919037199125</v>
      </c>
      <c r="N182" s="60">
        <v>20</v>
      </c>
      <c r="O182" s="61">
        <f t="shared" ref="O182:O239" si="6">L182+(L182*N182/100)</f>
        <v>6084000</v>
      </c>
      <c r="P182" s="61">
        <v>6070000</v>
      </c>
      <c r="Q182" s="84">
        <f t="shared" si="5"/>
        <v>0.19723865877712032</v>
      </c>
      <c r="R182" s="111"/>
      <c r="S182" s="107"/>
      <c r="T182" s="107"/>
      <c r="U182" s="107"/>
      <c r="V182" s="107"/>
      <c r="W182" s="107"/>
      <c r="X182" s="107"/>
      <c r="Y182" s="107"/>
      <c r="Z182" s="107"/>
    </row>
    <row r="183" spans="1:26" s="36" customFormat="1" x14ac:dyDescent="0.2">
      <c r="A183" s="706"/>
      <c r="B183" s="44" t="s">
        <v>188</v>
      </c>
      <c r="C183" s="42">
        <v>83613</v>
      </c>
      <c r="D183" s="17">
        <v>-1</v>
      </c>
      <c r="E183" s="34"/>
      <c r="F183" s="34"/>
      <c r="G183" s="34"/>
      <c r="H183" s="34"/>
      <c r="I183" s="34"/>
      <c r="J183" s="34"/>
      <c r="K183" s="22">
        <v>6870000</v>
      </c>
      <c r="L183" s="22">
        <v>7570000</v>
      </c>
      <c r="M183" s="23">
        <v>0.10189228529839883</v>
      </c>
      <c r="N183" s="60">
        <v>30</v>
      </c>
      <c r="O183" s="61">
        <f t="shared" si="6"/>
        <v>9841000</v>
      </c>
      <c r="P183" s="61">
        <v>9870000</v>
      </c>
      <c r="Q183" s="84">
        <f t="shared" si="5"/>
        <v>0.3038309114927345</v>
      </c>
      <c r="R183" s="111"/>
      <c r="S183" s="107"/>
      <c r="T183" s="107"/>
      <c r="U183" s="107"/>
      <c r="V183" s="107"/>
      <c r="W183" s="107"/>
      <c r="X183" s="107"/>
      <c r="Y183" s="107"/>
      <c r="Z183" s="107"/>
    </row>
    <row r="184" spans="1:26" s="36" customFormat="1" x14ac:dyDescent="0.2">
      <c r="A184" s="706"/>
      <c r="B184" s="44" t="s">
        <v>189</v>
      </c>
      <c r="C184" s="42">
        <v>83641</v>
      </c>
      <c r="D184" s="17">
        <v>-1</v>
      </c>
      <c r="E184" s="34"/>
      <c r="F184" s="34"/>
      <c r="G184" s="34"/>
      <c r="H184" s="34"/>
      <c r="I184" s="34"/>
      <c r="J184" s="34"/>
      <c r="K184" s="22">
        <v>9870000</v>
      </c>
      <c r="L184" s="22">
        <v>11870000</v>
      </c>
      <c r="M184" s="23">
        <v>0.20263424518743667</v>
      </c>
      <c r="N184" s="60">
        <v>40</v>
      </c>
      <c r="O184" s="61">
        <f t="shared" si="6"/>
        <v>16618000</v>
      </c>
      <c r="P184" s="61">
        <v>16670000</v>
      </c>
      <c r="Q184" s="84">
        <f t="shared" si="5"/>
        <v>0.40438079191238419</v>
      </c>
      <c r="R184" s="111"/>
      <c r="S184" s="107"/>
      <c r="T184" s="107"/>
      <c r="U184" s="107"/>
      <c r="V184" s="107"/>
      <c r="W184" s="107"/>
      <c r="X184" s="107"/>
      <c r="Y184" s="107"/>
      <c r="Z184" s="107"/>
    </row>
    <row r="185" spans="1:26" s="107" customFormat="1" x14ac:dyDescent="0.2">
      <c r="A185" s="706"/>
      <c r="B185" s="109" t="s">
        <v>190</v>
      </c>
      <c r="C185" s="104">
        <v>83644</v>
      </c>
      <c r="D185" s="19">
        <v>-1</v>
      </c>
      <c r="E185" s="46"/>
      <c r="F185" s="46"/>
      <c r="G185" s="46"/>
      <c r="H185" s="46"/>
      <c r="I185" s="46"/>
      <c r="J185" s="46"/>
      <c r="K185" s="105">
        <v>20700000</v>
      </c>
      <c r="L185" s="22">
        <v>24870000</v>
      </c>
      <c r="M185" s="23">
        <v>0.20144927536231885</v>
      </c>
      <c r="N185" s="60">
        <v>25</v>
      </c>
      <c r="O185" s="61">
        <f t="shared" si="6"/>
        <v>31087500</v>
      </c>
      <c r="P185" s="61">
        <v>30870000</v>
      </c>
      <c r="Q185" s="84">
        <f t="shared" si="5"/>
        <v>0.24125452352231605</v>
      </c>
      <c r="R185" s="111"/>
    </row>
    <row r="186" spans="1:26" s="107" customFormat="1" x14ac:dyDescent="0.2">
      <c r="A186" s="706"/>
      <c r="B186" s="103" t="s">
        <v>191</v>
      </c>
      <c r="C186" s="104">
        <v>83711</v>
      </c>
      <c r="D186" s="19">
        <v>-1</v>
      </c>
      <c r="E186" s="46"/>
      <c r="F186" s="46"/>
      <c r="G186" s="46"/>
      <c r="H186" s="46"/>
      <c r="I186" s="46"/>
      <c r="J186" s="46"/>
      <c r="K186" s="105">
        <v>3170000</v>
      </c>
      <c r="L186" s="22">
        <v>3170000</v>
      </c>
      <c r="M186" s="23">
        <v>0</v>
      </c>
      <c r="N186" s="60">
        <v>10</v>
      </c>
      <c r="O186" s="61">
        <f t="shared" si="6"/>
        <v>3487000</v>
      </c>
      <c r="P186" s="61">
        <v>3470000</v>
      </c>
      <c r="Q186" s="84">
        <f t="shared" si="5"/>
        <v>9.4637223974763401E-2</v>
      </c>
      <c r="R186" s="111"/>
    </row>
    <row r="187" spans="1:26" s="36" customFormat="1" x14ac:dyDescent="0.2">
      <c r="A187" s="706"/>
      <c r="B187" s="41" t="s">
        <v>192</v>
      </c>
      <c r="C187" s="42">
        <v>83712</v>
      </c>
      <c r="D187" s="17">
        <v>-1</v>
      </c>
      <c r="E187" s="34"/>
      <c r="F187" s="34"/>
      <c r="G187" s="34"/>
      <c r="H187" s="34"/>
      <c r="I187" s="34"/>
      <c r="J187" s="34"/>
      <c r="K187" s="22">
        <v>4570000</v>
      </c>
      <c r="L187" s="22">
        <v>5070000</v>
      </c>
      <c r="M187" s="23">
        <v>0.10940919037199125</v>
      </c>
      <c r="N187" s="60">
        <v>20</v>
      </c>
      <c r="O187" s="61">
        <f t="shared" si="6"/>
        <v>6084000</v>
      </c>
      <c r="P187" s="61">
        <v>6070000</v>
      </c>
      <c r="Q187" s="84">
        <f t="shared" si="5"/>
        <v>0.19723865877712032</v>
      </c>
      <c r="R187" s="111"/>
      <c r="S187" s="107"/>
      <c r="T187" s="107"/>
      <c r="U187" s="107"/>
      <c r="V187" s="107"/>
      <c r="W187" s="107"/>
      <c r="X187" s="107"/>
      <c r="Y187" s="107"/>
      <c r="Z187" s="107"/>
    </row>
    <row r="188" spans="1:26" s="36" customFormat="1" x14ac:dyDescent="0.2">
      <c r="A188" s="706"/>
      <c r="B188" s="41" t="s">
        <v>193</v>
      </c>
      <c r="C188" s="42">
        <v>83713</v>
      </c>
      <c r="D188" s="17">
        <v>-1</v>
      </c>
      <c r="E188" s="34"/>
      <c r="F188" s="34"/>
      <c r="G188" s="34"/>
      <c r="H188" s="34"/>
      <c r="I188" s="34"/>
      <c r="J188" s="34"/>
      <c r="K188" s="22">
        <v>6870000</v>
      </c>
      <c r="L188" s="22">
        <v>7570000</v>
      </c>
      <c r="M188" s="23">
        <v>0.10189228529839883</v>
      </c>
      <c r="N188" s="60">
        <v>30</v>
      </c>
      <c r="O188" s="61">
        <f t="shared" si="6"/>
        <v>9841000</v>
      </c>
      <c r="P188" s="61">
        <v>9870000</v>
      </c>
      <c r="Q188" s="84">
        <f t="shared" si="5"/>
        <v>0.3038309114927345</v>
      </c>
      <c r="R188" s="111"/>
      <c r="S188" s="107"/>
      <c r="T188" s="107"/>
      <c r="U188" s="107"/>
      <c r="V188" s="107"/>
      <c r="W188" s="107"/>
      <c r="X188" s="107"/>
      <c r="Y188" s="107"/>
      <c r="Z188" s="107"/>
    </row>
    <row r="189" spans="1:26" s="36" customFormat="1" x14ac:dyDescent="0.2">
      <c r="A189" s="706"/>
      <c r="B189" s="41" t="s">
        <v>194</v>
      </c>
      <c r="C189" s="42">
        <v>83741</v>
      </c>
      <c r="D189" s="17">
        <v>-1</v>
      </c>
      <c r="E189" s="34"/>
      <c r="F189" s="34"/>
      <c r="G189" s="34"/>
      <c r="H189" s="34"/>
      <c r="I189" s="34"/>
      <c r="J189" s="34"/>
      <c r="K189" s="22">
        <v>9870000</v>
      </c>
      <c r="L189" s="22">
        <v>11870000</v>
      </c>
      <c r="M189" s="23">
        <v>0.20263424518743667</v>
      </c>
      <c r="N189" s="60">
        <v>40</v>
      </c>
      <c r="O189" s="61">
        <f t="shared" si="6"/>
        <v>16618000</v>
      </c>
      <c r="P189" s="61">
        <v>16670000</v>
      </c>
      <c r="Q189" s="84">
        <f t="shared" si="5"/>
        <v>0.40438079191238419</v>
      </c>
      <c r="R189" s="111"/>
      <c r="S189" s="107"/>
      <c r="T189" s="107"/>
      <c r="U189" s="107"/>
      <c r="V189" s="107"/>
      <c r="W189" s="107"/>
      <c r="X189" s="107"/>
      <c r="Y189" s="107"/>
      <c r="Z189" s="107"/>
    </row>
    <row r="190" spans="1:26" s="107" customFormat="1" x14ac:dyDescent="0.2">
      <c r="A190" s="706"/>
      <c r="B190" s="103" t="s">
        <v>195</v>
      </c>
      <c r="C190" s="104">
        <v>83744</v>
      </c>
      <c r="D190" s="19">
        <v>-1</v>
      </c>
      <c r="E190" s="46"/>
      <c r="F190" s="46"/>
      <c r="G190" s="46"/>
      <c r="H190" s="46"/>
      <c r="I190" s="46"/>
      <c r="J190" s="46"/>
      <c r="K190" s="105">
        <v>20700000</v>
      </c>
      <c r="L190" s="22">
        <v>24870000</v>
      </c>
      <c r="M190" s="23">
        <v>0.20144927536231885</v>
      </c>
      <c r="N190" s="60">
        <v>25</v>
      </c>
      <c r="O190" s="61">
        <f t="shared" si="6"/>
        <v>31087500</v>
      </c>
      <c r="P190" s="61">
        <v>30870000</v>
      </c>
      <c r="Q190" s="84">
        <f t="shared" si="5"/>
        <v>0.24125452352231605</v>
      </c>
      <c r="R190" s="111"/>
    </row>
    <row r="191" spans="1:26" s="107" customFormat="1" x14ac:dyDescent="0.2">
      <c r="A191" s="706"/>
      <c r="B191" s="103" t="s">
        <v>196</v>
      </c>
      <c r="C191" s="104">
        <v>83811</v>
      </c>
      <c r="D191" s="19">
        <v>-1</v>
      </c>
      <c r="E191" s="46"/>
      <c r="F191" s="46"/>
      <c r="G191" s="46"/>
      <c r="H191" s="46"/>
      <c r="I191" s="46"/>
      <c r="J191" s="46"/>
      <c r="K191" s="105">
        <v>3170000</v>
      </c>
      <c r="L191" s="22">
        <v>3170000</v>
      </c>
      <c r="M191" s="23">
        <v>0</v>
      </c>
      <c r="N191" s="60">
        <v>10</v>
      </c>
      <c r="O191" s="61">
        <f t="shared" si="6"/>
        <v>3487000</v>
      </c>
      <c r="P191" s="61">
        <v>3470000</v>
      </c>
      <c r="Q191" s="84">
        <f t="shared" si="5"/>
        <v>9.4637223974763401E-2</v>
      </c>
      <c r="R191" s="111"/>
    </row>
    <row r="192" spans="1:26" s="36" customFormat="1" x14ac:dyDescent="0.2">
      <c r="A192" s="706"/>
      <c r="B192" s="41" t="s">
        <v>197</v>
      </c>
      <c r="C192" s="42">
        <v>83812</v>
      </c>
      <c r="D192" s="17">
        <v>-1</v>
      </c>
      <c r="E192" s="34"/>
      <c r="F192" s="34"/>
      <c r="G192" s="34"/>
      <c r="H192" s="34"/>
      <c r="I192" s="34"/>
      <c r="J192" s="34"/>
      <c r="K192" s="22">
        <v>4570000</v>
      </c>
      <c r="L192" s="22">
        <v>5070000</v>
      </c>
      <c r="M192" s="23">
        <v>0.10940919037199125</v>
      </c>
      <c r="N192" s="60">
        <v>20</v>
      </c>
      <c r="O192" s="61">
        <f t="shared" si="6"/>
        <v>6084000</v>
      </c>
      <c r="P192" s="61">
        <v>6070000</v>
      </c>
      <c r="Q192" s="84">
        <f t="shared" si="5"/>
        <v>0.19723865877712032</v>
      </c>
      <c r="R192" s="111"/>
      <c r="S192" s="107"/>
      <c r="T192" s="107"/>
      <c r="U192" s="107"/>
      <c r="V192" s="107"/>
      <c r="W192" s="107"/>
      <c r="X192" s="107"/>
      <c r="Y192" s="107"/>
      <c r="Z192" s="107"/>
    </row>
    <row r="193" spans="1:26" s="36" customFormat="1" x14ac:dyDescent="0.2">
      <c r="A193" s="706"/>
      <c r="B193" s="41" t="s">
        <v>198</v>
      </c>
      <c r="C193" s="42">
        <v>83813</v>
      </c>
      <c r="D193" s="17">
        <v>-1</v>
      </c>
      <c r="E193" s="34"/>
      <c r="F193" s="34"/>
      <c r="G193" s="34"/>
      <c r="H193" s="34"/>
      <c r="I193" s="34"/>
      <c r="J193" s="34"/>
      <c r="K193" s="22">
        <v>6870000</v>
      </c>
      <c r="L193" s="22">
        <v>7570000</v>
      </c>
      <c r="M193" s="23">
        <v>0.10189228529839883</v>
      </c>
      <c r="N193" s="60">
        <v>30</v>
      </c>
      <c r="O193" s="61">
        <f t="shared" si="6"/>
        <v>9841000</v>
      </c>
      <c r="P193" s="61">
        <v>9870000</v>
      </c>
      <c r="Q193" s="84">
        <f t="shared" si="5"/>
        <v>0.3038309114927345</v>
      </c>
      <c r="R193" s="111"/>
      <c r="S193" s="107"/>
      <c r="T193" s="107"/>
      <c r="U193" s="107"/>
      <c r="V193" s="107"/>
      <c r="W193" s="107"/>
      <c r="X193" s="107"/>
      <c r="Y193" s="107"/>
      <c r="Z193" s="107"/>
    </row>
    <row r="194" spans="1:26" s="36" customFormat="1" x14ac:dyDescent="0.2">
      <c r="A194" s="706"/>
      <c r="B194" s="41" t="s">
        <v>199</v>
      </c>
      <c r="C194" s="42">
        <v>83841</v>
      </c>
      <c r="D194" s="17">
        <v>-1</v>
      </c>
      <c r="E194" s="34"/>
      <c r="F194" s="34"/>
      <c r="G194" s="34"/>
      <c r="H194" s="34"/>
      <c r="I194" s="34"/>
      <c r="J194" s="34"/>
      <c r="K194" s="22">
        <v>9870000</v>
      </c>
      <c r="L194" s="22">
        <v>11870000</v>
      </c>
      <c r="M194" s="23">
        <v>0.20263424518743667</v>
      </c>
      <c r="N194" s="60">
        <v>40</v>
      </c>
      <c r="O194" s="61">
        <f t="shared" si="6"/>
        <v>16618000</v>
      </c>
      <c r="P194" s="61">
        <v>16670000</v>
      </c>
      <c r="Q194" s="84">
        <f t="shared" si="5"/>
        <v>0.40438079191238419</v>
      </c>
      <c r="R194" s="111"/>
      <c r="S194" s="107"/>
      <c r="T194" s="107"/>
      <c r="U194" s="107"/>
      <c r="V194" s="107"/>
      <c r="W194" s="107"/>
      <c r="X194" s="107"/>
      <c r="Y194" s="107"/>
      <c r="Z194" s="107"/>
    </row>
    <row r="195" spans="1:26" s="107" customFormat="1" x14ac:dyDescent="0.2">
      <c r="A195" s="706"/>
      <c r="B195" s="103" t="s">
        <v>200</v>
      </c>
      <c r="C195" s="104">
        <v>83844</v>
      </c>
      <c r="D195" s="19">
        <v>-1</v>
      </c>
      <c r="E195" s="46"/>
      <c r="F195" s="46"/>
      <c r="G195" s="46"/>
      <c r="H195" s="46"/>
      <c r="I195" s="46"/>
      <c r="J195" s="46"/>
      <c r="K195" s="105">
        <v>20700000</v>
      </c>
      <c r="L195" s="22">
        <v>24870000</v>
      </c>
      <c r="M195" s="23">
        <v>0.20144927536231885</v>
      </c>
      <c r="N195" s="60">
        <v>25</v>
      </c>
      <c r="O195" s="61">
        <f t="shared" si="6"/>
        <v>31087500</v>
      </c>
      <c r="P195" s="61">
        <v>30870000</v>
      </c>
      <c r="Q195" s="84">
        <f t="shared" si="5"/>
        <v>0.24125452352231605</v>
      </c>
      <c r="R195" s="111"/>
    </row>
    <row r="196" spans="1:26" s="107" customFormat="1" x14ac:dyDescent="0.2">
      <c r="A196" s="706"/>
      <c r="B196" s="103" t="s">
        <v>201</v>
      </c>
      <c r="C196" s="104">
        <v>83911</v>
      </c>
      <c r="D196" s="19">
        <v>-1</v>
      </c>
      <c r="E196" s="46"/>
      <c r="F196" s="46"/>
      <c r="G196" s="46"/>
      <c r="H196" s="46"/>
      <c r="I196" s="46"/>
      <c r="J196" s="46"/>
      <c r="K196" s="105">
        <v>3170000</v>
      </c>
      <c r="L196" s="22">
        <v>3170000</v>
      </c>
      <c r="M196" s="23">
        <v>0</v>
      </c>
      <c r="N196" s="60">
        <v>10</v>
      </c>
      <c r="O196" s="61">
        <f t="shared" si="6"/>
        <v>3487000</v>
      </c>
      <c r="P196" s="61">
        <v>3470000</v>
      </c>
      <c r="Q196" s="84">
        <f t="shared" si="5"/>
        <v>9.4637223974763401E-2</v>
      </c>
      <c r="R196" s="111"/>
    </row>
    <row r="197" spans="1:26" s="36" customFormat="1" x14ac:dyDescent="0.2">
      <c r="A197" s="706"/>
      <c r="B197" s="41" t="s">
        <v>202</v>
      </c>
      <c r="C197" s="42">
        <v>83912</v>
      </c>
      <c r="D197" s="17">
        <v>-1</v>
      </c>
      <c r="E197" s="34"/>
      <c r="F197" s="34"/>
      <c r="G197" s="34"/>
      <c r="H197" s="34"/>
      <c r="I197" s="34"/>
      <c r="J197" s="34"/>
      <c r="K197" s="22">
        <v>4570000</v>
      </c>
      <c r="L197" s="22">
        <v>5070000</v>
      </c>
      <c r="M197" s="23">
        <v>0.10940919037199125</v>
      </c>
      <c r="N197" s="60">
        <v>20</v>
      </c>
      <c r="O197" s="61">
        <f t="shared" si="6"/>
        <v>6084000</v>
      </c>
      <c r="P197" s="61">
        <v>6070000</v>
      </c>
      <c r="Q197" s="84">
        <f t="shared" ref="Q197:Q260" si="7">(P197-L197)/L197</f>
        <v>0.19723865877712032</v>
      </c>
      <c r="R197" s="111"/>
      <c r="S197" s="107"/>
      <c r="T197" s="107"/>
      <c r="U197" s="107"/>
      <c r="V197" s="107"/>
      <c r="W197" s="107"/>
      <c r="X197" s="107"/>
      <c r="Y197" s="107"/>
      <c r="Z197" s="107"/>
    </row>
    <row r="198" spans="1:26" s="36" customFormat="1" x14ac:dyDescent="0.2">
      <c r="A198" s="706"/>
      <c r="B198" s="41" t="s">
        <v>203</v>
      </c>
      <c r="C198" s="42">
        <v>83913</v>
      </c>
      <c r="D198" s="17">
        <v>-1</v>
      </c>
      <c r="E198" s="34"/>
      <c r="F198" s="34"/>
      <c r="G198" s="34"/>
      <c r="H198" s="34"/>
      <c r="I198" s="34"/>
      <c r="J198" s="34"/>
      <c r="K198" s="22">
        <v>6870000</v>
      </c>
      <c r="L198" s="22">
        <v>7570000</v>
      </c>
      <c r="M198" s="23">
        <v>0.10189228529839883</v>
      </c>
      <c r="N198" s="60">
        <v>30</v>
      </c>
      <c r="O198" s="61">
        <f t="shared" si="6"/>
        <v>9841000</v>
      </c>
      <c r="P198" s="61">
        <v>9870000</v>
      </c>
      <c r="Q198" s="84">
        <f t="shared" si="7"/>
        <v>0.3038309114927345</v>
      </c>
      <c r="R198" s="111"/>
      <c r="S198" s="107"/>
      <c r="T198" s="107"/>
      <c r="U198" s="107"/>
      <c r="V198" s="107"/>
      <c r="W198" s="107"/>
      <c r="X198" s="107"/>
      <c r="Y198" s="107"/>
      <c r="Z198" s="107"/>
    </row>
    <row r="199" spans="1:26" s="36" customFormat="1" x14ac:dyDescent="0.2">
      <c r="A199" s="706"/>
      <c r="B199" s="41" t="s">
        <v>204</v>
      </c>
      <c r="C199" s="42">
        <v>83941</v>
      </c>
      <c r="D199" s="17">
        <v>-1</v>
      </c>
      <c r="E199" s="34"/>
      <c r="F199" s="34"/>
      <c r="G199" s="34"/>
      <c r="H199" s="34"/>
      <c r="I199" s="34"/>
      <c r="J199" s="34"/>
      <c r="K199" s="22">
        <v>9870000</v>
      </c>
      <c r="L199" s="22">
        <v>11870000</v>
      </c>
      <c r="M199" s="23">
        <v>0.20263424518743667</v>
      </c>
      <c r="N199" s="60">
        <v>40</v>
      </c>
      <c r="O199" s="61">
        <f t="shared" si="6"/>
        <v>16618000</v>
      </c>
      <c r="P199" s="61">
        <v>16670000</v>
      </c>
      <c r="Q199" s="84">
        <f t="shared" si="7"/>
        <v>0.40438079191238419</v>
      </c>
      <c r="R199" s="111"/>
      <c r="S199" s="107"/>
      <c r="T199" s="107"/>
      <c r="U199" s="107"/>
      <c r="V199" s="107"/>
      <c r="W199" s="107"/>
      <c r="X199" s="107"/>
      <c r="Y199" s="107"/>
      <c r="Z199" s="107"/>
    </row>
    <row r="200" spans="1:26" s="107" customFormat="1" x14ac:dyDescent="0.2">
      <c r="A200" s="706"/>
      <c r="B200" s="103" t="s">
        <v>205</v>
      </c>
      <c r="C200" s="104">
        <v>83944</v>
      </c>
      <c r="D200" s="19">
        <v>-1</v>
      </c>
      <c r="E200" s="46"/>
      <c r="F200" s="46"/>
      <c r="G200" s="46"/>
      <c r="H200" s="46"/>
      <c r="I200" s="46"/>
      <c r="J200" s="46"/>
      <c r="K200" s="105">
        <v>20700000</v>
      </c>
      <c r="L200" s="22">
        <v>24870000</v>
      </c>
      <c r="M200" s="23">
        <v>0.20144927536231885</v>
      </c>
      <c r="N200" s="60">
        <v>25</v>
      </c>
      <c r="O200" s="61">
        <f t="shared" si="6"/>
        <v>31087500</v>
      </c>
      <c r="P200" s="61">
        <v>30870000</v>
      </c>
      <c r="Q200" s="84">
        <f t="shared" si="7"/>
        <v>0.24125452352231605</v>
      </c>
      <c r="R200" s="111"/>
    </row>
    <row r="201" spans="1:26" s="107" customFormat="1" x14ac:dyDescent="0.2">
      <c r="A201" s="706"/>
      <c r="B201" s="103" t="s">
        <v>206</v>
      </c>
      <c r="C201" s="104">
        <v>84011</v>
      </c>
      <c r="D201" s="19">
        <v>-1</v>
      </c>
      <c r="E201" s="46"/>
      <c r="F201" s="46"/>
      <c r="G201" s="46"/>
      <c r="H201" s="46"/>
      <c r="I201" s="46"/>
      <c r="J201" s="46"/>
      <c r="K201" s="105">
        <v>3170000</v>
      </c>
      <c r="L201" s="22">
        <v>3170000</v>
      </c>
      <c r="M201" s="23">
        <v>0</v>
      </c>
      <c r="N201" s="60">
        <v>10</v>
      </c>
      <c r="O201" s="61">
        <f t="shared" si="6"/>
        <v>3487000</v>
      </c>
      <c r="P201" s="61">
        <v>3470000</v>
      </c>
      <c r="Q201" s="84">
        <f t="shared" si="7"/>
        <v>9.4637223974763401E-2</v>
      </c>
      <c r="R201" s="111"/>
    </row>
    <row r="202" spans="1:26" s="36" customFormat="1" x14ac:dyDescent="0.2">
      <c r="A202" s="706"/>
      <c r="B202" s="41" t="s">
        <v>207</v>
      </c>
      <c r="C202" s="42">
        <v>84012</v>
      </c>
      <c r="D202" s="17">
        <v>-1</v>
      </c>
      <c r="E202" s="34"/>
      <c r="F202" s="34"/>
      <c r="G202" s="34"/>
      <c r="H202" s="34"/>
      <c r="I202" s="34"/>
      <c r="J202" s="34"/>
      <c r="K202" s="22">
        <v>4570000</v>
      </c>
      <c r="L202" s="22">
        <v>5070000</v>
      </c>
      <c r="M202" s="23">
        <v>0.10940919037199125</v>
      </c>
      <c r="N202" s="60">
        <v>20</v>
      </c>
      <c r="O202" s="61">
        <f t="shared" si="6"/>
        <v>6084000</v>
      </c>
      <c r="P202" s="61">
        <v>6070000</v>
      </c>
      <c r="Q202" s="84">
        <f t="shared" si="7"/>
        <v>0.19723865877712032</v>
      </c>
      <c r="R202" s="111"/>
      <c r="S202" s="107"/>
      <c r="T202" s="107"/>
      <c r="U202" s="107"/>
      <c r="V202" s="107"/>
      <c r="W202" s="107"/>
      <c r="X202" s="107"/>
      <c r="Y202" s="107"/>
      <c r="Z202" s="107"/>
    </row>
    <row r="203" spans="1:26" s="36" customFormat="1" x14ac:dyDescent="0.2">
      <c r="A203" s="706"/>
      <c r="B203" s="41" t="s">
        <v>208</v>
      </c>
      <c r="C203" s="42">
        <v>84013</v>
      </c>
      <c r="D203" s="17">
        <v>-1</v>
      </c>
      <c r="E203" s="34"/>
      <c r="F203" s="34"/>
      <c r="G203" s="34"/>
      <c r="H203" s="34"/>
      <c r="I203" s="34"/>
      <c r="J203" s="34"/>
      <c r="K203" s="22">
        <v>6870000</v>
      </c>
      <c r="L203" s="22">
        <v>7570000</v>
      </c>
      <c r="M203" s="23">
        <v>0.10189228529839883</v>
      </c>
      <c r="N203" s="60">
        <v>30</v>
      </c>
      <c r="O203" s="61">
        <f t="shared" si="6"/>
        <v>9841000</v>
      </c>
      <c r="P203" s="61">
        <v>9870000</v>
      </c>
      <c r="Q203" s="84">
        <f t="shared" si="7"/>
        <v>0.3038309114927345</v>
      </c>
      <c r="R203" s="111"/>
      <c r="S203" s="107"/>
      <c r="T203" s="107"/>
      <c r="U203" s="107"/>
      <c r="V203" s="107"/>
      <c r="W203" s="107"/>
      <c r="X203" s="107"/>
      <c r="Y203" s="107"/>
      <c r="Z203" s="107"/>
    </row>
    <row r="204" spans="1:26" s="36" customFormat="1" x14ac:dyDescent="0.2">
      <c r="A204" s="706"/>
      <c r="B204" s="41" t="s">
        <v>209</v>
      </c>
      <c r="C204" s="42">
        <v>84041</v>
      </c>
      <c r="D204" s="17">
        <v>-1</v>
      </c>
      <c r="E204" s="34"/>
      <c r="F204" s="34"/>
      <c r="G204" s="34"/>
      <c r="H204" s="34"/>
      <c r="I204" s="34"/>
      <c r="J204" s="34"/>
      <c r="K204" s="22">
        <v>9870000</v>
      </c>
      <c r="L204" s="22">
        <v>11870000</v>
      </c>
      <c r="M204" s="23">
        <v>0.20263424518743667</v>
      </c>
      <c r="N204" s="60">
        <v>40</v>
      </c>
      <c r="O204" s="61">
        <f t="shared" si="6"/>
        <v>16618000</v>
      </c>
      <c r="P204" s="61">
        <v>16670000</v>
      </c>
      <c r="Q204" s="84">
        <f t="shared" si="7"/>
        <v>0.40438079191238419</v>
      </c>
      <c r="R204" s="111"/>
      <c r="S204" s="107"/>
      <c r="T204" s="107"/>
      <c r="U204" s="107"/>
      <c r="V204" s="107"/>
      <c r="W204" s="107"/>
      <c r="X204" s="107"/>
      <c r="Y204" s="107"/>
      <c r="Z204" s="107"/>
    </row>
    <row r="205" spans="1:26" s="107" customFormat="1" x14ac:dyDescent="0.2">
      <c r="A205" s="706"/>
      <c r="B205" s="103" t="s">
        <v>210</v>
      </c>
      <c r="C205" s="104">
        <v>84044</v>
      </c>
      <c r="D205" s="19">
        <v>-1</v>
      </c>
      <c r="E205" s="46"/>
      <c r="F205" s="46"/>
      <c r="G205" s="46"/>
      <c r="H205" s="46"/>
      <c r="I205" s="46"/>
      <c r="J205" s="46"/>
      <c r="K205" s="105">
        <v>20700000</v>
      </c>
      <c r="L205" s="22">
        <v>24870000</v>
      </c>
      <c r="M205" s="23">
        <v>0.20144927536231885</v>
      </c>
      <c r="N205" s="60">
        <v>25</v>
      </c>
      <c r="O205" s="61">
        <f t="shared" si="6"/>
        <v>31087500</v>
      </c>
      <c r="P205" s="61">
        <v>30870000</v>
      </c>
      <c r="Q205" s="84">
        <f t="shared" si="7"/>
        <v>0.24125452352231605</v>
      </c>
      <c r="R205" s="111"/>
    </row>
    <row r="206" spans="1:26" s="107" customFormat="1" x14ac:dyDescent="0.2">
      <c r="A206" s="706"/>
      <c r="B206" s="103" t="s">
        <v>211</v>
      </c>
      <c r="C206" s="104">
        <v>84111</v>
      </c>
      <c r="D206" s="19">
        <v>-1</v>
      </c>
      <c r="E206" s="46"/>
      <c r="F206" s="46"/>
      <c r="G206" s="46"/>
      <c r="H206" s="46"/>
      <c r="I206" s="46"/>
      <c r="J206" s="46"/>
      <c r="K206" s="105">
        <v>3170000</v>
      </c>
      <c r="L206" s="22">
        <v>3170000</v>
      </c>
      <c r="M206" s="23">
        <v>0</v>
      </c>
      <c r="N206" s="60">
        <v>10</v>
      </c>
      <c r="O206" s="61">
        <f t="shared" si="6"/>
        <v>3487000</v>
      </c>
      <c r="P206" s="61">
        <v>3470000</v>
      </c>
      <c r="Q206" s="84">
        <f t="shared" si="7"/>
        <v>9.4637223974763401E-2</v>
      </c>
      <c r="R206" s="111"/>
    </row>
    <row r="207" spans="1:26" s="36" customFormat="1" x14ac:dyDescent="0.2">
      <c r="A207" s="706"/>
      <c r="B207" s="41" t="s">
        <v>212</v>
      </c>
      <c r="C207" s="42">
        <v>84112</v>
      </c>
      <c r="D207" s="17">
        <v>-1</v>
      </c>
      <c r="E207" s="34"/>
      <c r="F207" s="34"/>
      <c r="G207" s="34"/>
      <c r="H207" s="34"/>
      <c r="I207" s="34"/>
      <c r="J207" s="34"/>
      <c r="K207" s="22">
        <v>4570000</v>
      </c>
      <c r="L207" s="22">
        <v>5070000</v>
      </c>
      <c r="M207" s="23">
        <v>0.10940919037199125</v>
      </c>
      <c r="N207" s="60">
        <v>20</v>
      </c>
      <c r="O207" s="61">
        <f t="shared" si="6"/>
        <v>6084000</v>
      </c>
      <c r="P207" s="61">
        <v>6070000</v>
      </c>
      <c r="Q207" s="84">
        <f t="shared" si="7"/>
        <v>0.19723865877712032</v>
      </c>
      <c r="R207" s="111"/>
      <c r="S207" s="107"/>
      <c r="T207" s="107"/>
      <c r="U207" s="107"/>
      <c r="V207" s="107"/>
      <c r="W207" s="107"/>
      <c r="X207" s="107"/>
      <c r="Y207" s="107"/>
      <c r="Z207" s="107"/>
    </row>
    <row r="208" spans="1:26" s="36" customFormat="1" x14ac:dyDescent="0.2">
      <c r="A208" s="706"/>
      <c r="B208" s="41" t="s">
        <v>213</v>
      </c>
      <c r="C208" s="42">
        <v>84113</v>
      </c>
      <c r="D208" s="17">
        <v>-1</v>
      </c>
      <c r="E208" s="34"/>
      <c r="F208" s="34"/>
      <c r="G208" s="34"/>
      <c r="H208" s="34"/>
      <c r="I208" s="34"/>
      <c r="J208" s="34"/>
      <c r="K208" s="22">
        <v>6870000</v>
      </c>
      <c r="L208" s="22">
        <v>7570000</v>
      </c>
      <c r="M208" s="23">
        <v>0.10189228529839883</v>
      </c>
      <c r="N208" s="60">
        <v>30</v>
      </c>
      <c r="O208" s="61">
        <f t="shared" si="6"/>
        <v>9841000</v>
      </c>
      <c r="P208" s="61">
        <v>9870000</v>
      </c>
      <c r="Q208" s="84">
        <f t="shared" si="7"/>
        <v>0.3038309114927345</v>
      </c>
      <c r="R208" s="111"/>
      <c r="S208" s="107"/>
      <c r="T208" s="107"/>
      <c r="U208" s="107"/>
      <c r="V208" s="107"/>
      <c r="W208" s="107"/>
      <c r="X208" s="107"/>
      <c r="Y208" s="107"/>
      <c r="Z208" s="107"/>
    </row>
    <row r="209" spans="1:26" s="36" customFormat="1" x14ac:dyDescent="0.2">
      <c r="A209" s="706"/>
      <c r="B209" s="41" t="s">
        <v>214</v>
      </c>
      <c r="C209" s="42">
        <v>84141</v>
      </c>
      <c r="D209" s="17">
        <v>-1</v>
      </c>
      <c r="E209" s="34"/>
      <c r="F209" s="34"/>
      <c r="G209" s="34"/>
      <c r="H209" s="34"/>
      <c r="I209" s="34"/>
      <c r="J209" s="34"/>
      <c r="K209" s="22">
        <v>9870000</v>
      </c>
      <c r="L209" s="22">
        <v>11870000</v>
      </c>
      <c r="M209" s="23">
        <v>0.20263424518743667</v>
      </c>
      <c r="N209" s="60">
        <v>40</v>
      </c>
      <c r="O209" s="61">
        <f t="shared" si="6"/>
        <v>16618000</v>
      </c>
      <c r="P209" s="61">
        <v>16670000</v>
      </c>
      <c r="Q209" s="84">
        <f t="shared" si="7"/>
        <v>0.40438079191238419</v>
      </c>
      <c r="R209" s="111"/>
      <c r="S209" s="107"/>
      <c r="T209" s="107"/>
      <c r="U209" s="107"/>
      <c r="V209" s="107"/>
      <c r="W209" s="107"/>
      <c r="X209" s="107"/>
      <c r="Y209" s="107"/>
      <c r="Z209" s="107"/>
    </row>
    <row r="210" spans="1:26" s="107" customFormat="1" x14ac:dyDescent="0.2">
      <c r="A210" s="706"/>
      <c r="B210" s="103" t="s">
        <v>215</v>
      </c>
      <c r="C210" s="104">
        <v>84144</v>
      </c>
      <c r="D210" s="19">
        <v>-1</v>
      </c>
      <c r="E210" s="46"/>
      <c r="F210" s="46"/>
      <c r="G210" s="46"/>
      <c r="H210" s="46"/>
      <c r="I210" s="46"/>
      <c r="J210" s="46"/>
      <c r="K210" s="105">
        <v>20700000</v>
      </c>
      <c r="L210" s="22">
        <v>24870000</v>
      </c>
      <c r="M210" s="23">
        <v>0.20144927536231885</v>
      </c>
      <c r="N210" s="60">
        <v>25</v>
      </c>
      <c r="O210" s="61">
        <f t="shared" si="6"/>
        <v>31087500</v>
      </c>
      <c r="P210" s="61">
        <v>30870000</v>
      </c>
      <c r="Q210" s="84">
        <f t="shared" si="7"/>
        <v>0.24125452352231605</v>
      </c>
      <c r="R210" s="111"/>
    </row>
    <row r="211" spans="1:26" s="107" customFormat="1" x14ac:dyDescent="0.2">
      <c r="A211" s="706"/>
      <c r="B211" s="103" t="s">
        <v>216</v>
      </c>
      <c r="C211" s="104">
        <v>84211</v>
      </c>
      <c r="D211" s="19">
        <v>-1</v>
      </c>
      <c r="E211" s="46"/>
      <c r="F211" s="46"/>
      <c r="G211" s="46"/>
      <c r="H211" s="46"/>
      <c r="I211" s="46"/>
      <c r="J211" s="46"/>
      <c r="K211" s="105">
        <v>3170000</v>
      </c>
      <c r="L211" s="22">
        <v>3170000</v>
      </c>
      <c r="M211" s="23">
        <v>0</v>
      </c>
      <c r="N211" s="60">
        <v>10</v>
      </c>
      <c r="O211" s="61">
        <f t="shared" si="6"/>
        <v>3487000</v>
      </c>
      <c r="P211" s="61">
        <v>3470000</v>
      </c>
      <c r="Q211" s="84">
        <f t="shared" si="7"/>
        <v>9.4637223974763401E-2</v>
      </c>
      <c r="R211" s="111"/>
    </row>
    <row r="212" spans="1:26" s="36" customFormat="1" x14ac:dyDescent="0.2">
      <c r="A212" s="706"/>
      <c r="B212" s="41" t="s">
        <v>217</v>
      </c>
      <c r="C212" s="42">
        <v>84212</v>
      </c>
      <c r="D212" s="17">
        <v>-1</v>
      </c>
      <c r="E212" s="34"/>
      <c r="F212" s="34"/>
      <c r="G212" s="34"/>
      <c r="H212" s="34"/>
      <c r="I212" s="34"/>
      <c r="J212" s="34"/>
      <c r="K212" s="22">
        <v>4570000</v>
      </c>
      <c r="L212" s="22">
        <v>5070000</v>
      </c>
      <c r="M212" s="23">
        <v>0.10940919037199125</v>
      </c>
      <c r="N212" s="60">
        <v>20</v>
      </c>
      <c r="O212" s="61">
        <f t="shared" si="6"/>
        <v>6084000</v>
      </c>
      <c r="P212" s="61">
        <v>6070000</v>
      </c>
      <c r="Q212" s="84">
        <f t="shared" si="7"/>
        <v>0.19723865877712032</v>
      </c>
      <c r="R212" s="111"/>
      <c r="S212" s="107"/>
      <c r="T212" s="107"/>
      <c r="U212" s="107"/>
      <c r="V212" s="107"/>
      <c r="W212" s="107"/>
      <c r="X212" s="107"/>
      <c r="Y212" s="107"/>
      <c r="Z212" s="107"/>
    </row>
    <row r="213" spans="1:26" s="36" customFormat="1" x14ac:dyDescent="0.2">
      <c r="A213" s="706"/>
      <c r="B213" s="41" t="s">
        <v>218</v>
      </c>
      <c r="C213" s="42">
        <v>84213</v>
      </c>
      <c r="D213" s="17">
        <v>-1</v>
      </c>
      <c r="E213" s="34"/>
      <c r="F213" s="34"/>
      <c r="G213" s="34"/>
      <c r="H213" s="34"/>
      <c r="I213" s="34"/>
      <c r="J213" s="34"/>
      <c r="K213" s="22">
        <v>6870000</v>
      </c>
      <c r="L213" s="22">
        <v>7570000</v>
      </c>
      <c r="M213" s="23">
        <v>0.10189228529839883</v>
      </c>
      <c r="N213" s="60">
        <v>30</v>
      </c>
      <c r="O213" s="61">
        <f t="shared" si="6"/>
        <v>9841000</v>
      </c>
      <c r="P213" s="61">
        <v>9870000</v>
      </c>
      <c r="Q213" s="84">
        <f t="shared" si="7"/>
        <v>0.3038309114927345</v>
      </c>
      <c r="R213" s="111"/>
      <c r="S213" s="107"/>
      <c r="T213" s="107"/>
      <c r="U213" s="107"/>
      <c r="V213" s="107"/>
      <c r="W213" s="107"/>
      <c r="X213" s="107"/>
      <c r="Y213" s="107"/>
      <c r="Z213" s="107"/>
    </row>
    <row r="214" spans="1:26" s="36" customFormat="1" x14ac:dyDescent="0.2">
      <c r="A214" s="706"/>
      <c r="B214" s="41" t="s">
        <v>219</v>
      </c>
      <c r="C214" s="42">
        <v>84241</v>
      </c>
      <c r="D214" s="17">
        <v>-1</v>
      </c>
      <c r="E214" s="34"/>
      <c r="F214" s="34"/>
      <c r="G214" s="34"/>
      <c r="H214" s="34"/>
      <c r="I214" s="34"/>
      <c r="J214" s="34"/>
      <c r="K214" s="22">
        <v>9870000</v>
      </c>
      <c r="L214" s="22">
        <v>11870000</v>
      </c>
      <c r="M214" s="23">
        <v>0.20263424518743667</v>
      </c>
      <c r="N214" s="60">
        <v>40</v>
      </c>
      <c r="O214" s="61">
        <f t="shared" si="6"/>
        <v>16618000</v>
      </c>
      <c r="P214" s="61">
        <v>16670000</v>
      </c>
      <c r="Q214" s="84">
        <f t="shared" si="7"/>
        <v>0.40438079191238419</v>
      </c>
      <c r="R214" s="111"/>
      <c r="S214" s="107"/>
      <c r="T214" s="107"/>
      <c r="U214" s="107"/>
      <c r="V214" s="107"/>
      <c r="W214" s="107"/>
      <c r="X214" s="107"/>
      <c r="Y214" s="107"/>
      <c r="Z214" s="107"/>
    </row>
    <row r="215" spans="1:26" s="107" customFormat="1" x14ac:dyDescent="0.2">
      <c r="A215" s="706"/>
      <c r="B215" s="103" t="s">
        <v>220</v>
      </c>
      <c r="C215" s="104">
        <v>84244</v>
      </c>
      <c r="D215" s="19">
        <v>-1</v>
      </c>
      <c r="E215" s="46"/>
      <c r="F215" s="46"/>
      <c r="G215" s="46"/>
      <c r="H215" s="46"/>
      <c r="I215" s="46"/>
      <c r="J215" s="46"/>
      <c r="K215" s="105">
        <v>20700000</v>
      </c>
      <c r="L215" s="22">
        <v>24870000</v>
      </c>
      <c r="M215" s="23">
        <v>0.20144927536231885</v>
      </c>
      <c r="N215" s="60">
        <v>25</v>
      </c>
      <c r="O215" s="61">
        <f t="shared" si="6"/>
        <v>31087500</v>
      </c>
      <c r="P215" s="61">
        <v>30870000</v>
      </c>
      <c r="Q215" s="84">
        <f t="shared" si="7"/>
        <v>0.24125452352231605</v>
      </c>
      <c r="R215" s="111"/>
    </row>
    <row r="216" spans="1:26" s="107" customFormat="1" x14ac:dyDescent="0.2">
      <c r="A216" s="706"/>
      <c r="B216" s="103" t="s">
        <v>221</v>
      </c>
      <c r="C216" s="104">
        <v>84311</v>
      </c>
      <c r="D216" s="19">
        <v>-1</v>
      </c>
      <c r="E216" s="46"/>
      <c r="F216" s="46"/>
      <c r="G216" s="46"/>
      <c r="H216" s="46"/>
      <c r="I216" s="46"/>
      <c r="J216" s="46"/>
      <c r="K216" s="105">
        <v>3170000</v>
      </c>
      <c r="L216" s="22">
        <v>3170000</v>
      </c>
      <c r="M216" s="23">
        <v>0</v>
      </c>
      <c r="N216" s="60">
        <v>10</v>
      </c>
      <c r="O216" s="61">
        <f t="shared" si="6"/>
        <v>3487000</v>
      </c>
      <c r="P216" s="61">
        <v>3470000</v>
      </c>
      <c r="Q216" s="84">
        <f t="shared" si="7"/>
        <v>9.4637223974763401E-2</v>
      </c>
      <c r="R216" s="111"/>
    </row>
    <row r="217" spans="1:26" s="36" customFormat="1" x14ac:dyDescent="0.2">
      <c r="A217" s="706"/>
      <c r="B217" s="41" t="s">
        <v>222</v>
      </c>
      <c r="C217" s="42">
        <v>84312</v>
      </c>
      <c r="D217" s="17">
        <v>-1</v>
      </c>
      <c r="E217" s="34"/>
      <c r="F217" s="34"/>
      <c r="G217" s="34"/>
      <c r="H217" s="34"/>
      <c r="I217" s="34"/>
      <c r="J217" s="34"/>
      <c r="K217" s="22">
        <v>4570000</v>
      </c>
      <c r="L217" s="22">
        <v>5070000</v>
      </c>
      <c r="M217" s="23">
        <v>0.10940919037199125</v>
      </c>
      <c r="N217" s="60">
        <v>20</v>
      </c>
      <c r="O217" s="61">
        <f t="shared" si="6"/>
        <v>6084000</v>
      </c>
      <c r="P217" s="61">
        <v>6070000</v>
      </c>
      <c r="Q217" s="84">
        <f t="shared" si="7"/>
        <v>0.19723865877712032</v>
      </c>
      <c r="R217" s="111"/>
      <c r="S217" s="107"/>
      <c r="T217" s="107"/>
      <c r="U217" s="107"/>
      <c r="V217" s="107"/>
      <c r="W217" s="107"/>
      <c r="X217" s="107"/>
      <c r="Y217" s="107"/>
      <c r="Z217" s="107"/>
    </row>
    <row r="218" spans="1:26" s="36" customFormat="1" x14ac:dyDescent="0.2">
      <c r="A218" s="706"/>
      <c r="B218" s="41" t="s">
        <v>223</v>
      </c>
      <c r="C218" s="42">
        <v>84313</v>
      </c>
      <c r="D218" s="17">
        <v>-1</v>
      </c>
      <c r="E218" s="34"/>
      <c r="F218" s="34"/>
      <c r="G218" s="34"/>
      <c r="H218" s="34"/>
      <c r="I218" s="34"/>
      <c r="J218" s="34"/>
      <c r="K218" s="22">
        <v>6870000</v>
      </c>
      <c r="L218" s="22">
        <v>7570000</v>
      </c>
      <c r="M218" s="23">
        <v>0.10189228529839883</v>
      </c>
      <c r="N218" s="60">
        <v>30</v>
      </c>
      <c r="O218" s="61">
        <f t="shared" si="6"/>
        <v>9841000</v>
      </c>
      <c r="P218" s="61">
        <v>9870000</v>
      </c>
      <c r="Q218" s="84">
        <f t="shared" si="7"/>
        <v>0.3038309114927345</v>
      </c>
      <c r="R218" s="111"/>
      <c r="S218" s="107"/>
      <c r="T218" s="107"/>
      <c r="U218" s="107"/>
      <c r="V218" s="107"/>
      <c r="W218" s="107"/>
      <c r="X218" s="107"/>
      <c r="Y218" s="107"/>
      <c r="Z218" s="107"/>
    </row>
    <row r="219" spans="1:26" s="36" customFormat="1" x14ac:dyDescent="0.2">
      <c r="A219" s="706"/>
      <c r="B219" s="41" t="s">
        <v>224</v>
      </c>
      <c r="C219" s="42">
        <v>84341</v>
      </c>
      <c r="D219" s="17">
        <v>-1</v>
      </c>
      <c r="E219" s="34"/>
      <c r="F219" s="34"/>
      <c r="G219" s="34"/>
      <c r="H219" s="34"/>
      <c r="I219" s="34"/>
      <c r="J219" s="34"/>
      <c r="K219" s="22">
        <v>9870000</v>
      </c>
      <c r="L219" s="22">
        <v>11870000</v>
      </c>
      <c r="M219" s="23">
        <v>0.20263424518743667</v>
      </c>
      <c r="N219" s="60">
        <v>40</v>
      </c>
      <c r="O219" s="61">
        <f t="shared" si="6"/>
        <v>16618000</v>
      </c>
      <c r="P219" s="61">
        <v>16670000</v>
      </c>
      <c r="Q219" s="84">
        <f t="shared" si="7"/>
        <v>0.40438079191238419</v>
      </c>
      <c r="R219" s="111"/>
      <c r="S219" s="107"/>
      <c r="T219" s="107"/>
      <c r="U219" s="107"/>
      <c r="V219" s="107"/>
      <c r="W219" s="107"/>
      <c r="X219" s="107"/>
      <c r="Y219" s="107"/>
      <c r="Z219" s="107"/>
    </row>
    <row r="220" spans="1:26" s="107" customFormat="1" x14ac:dyDescent="0.2">
      <c r="A220" s="706"/>
      <c r="B220" s="103" t="s">
        <v>225</v>
      </c>
      <c r="C220" s="104">
        <v>84344</v>
      </c>
      <c r="D220" s="19">
        <v>-1</v>
      </c>
      <c r="E220" s="46"/>
      <c r="F220" s="46"/>
      <c r="G220" s="46"/>
      <c r="H220" s="46"/>
      <c r="I220" s="46"/>
      <c r="J220" s="46"/>
      <c r="K220" s="105">
        <v>20700000</v>
      </c>
      <c r="L220" s="22">
        <v>24870000</v>
      </c>
      <c r="M220" s="23">
        <v>0.20144927536231885</v>
      </c>
      <c r="N220" s="60">
        <v>25</v>
      </c>
      <c r="O220" s="61">
        <f t="shared" si="6"/>
        <v>31087500</v>
      </c>
      <c r="P220" s="61">
        <v>30870000</v>
      </c>
      <c r="Q220" s="84">
        <f t="shared" si="7"/>
        <v>0.24125452352231605</v>
      </c>
      <c r="R220" s="111"/>
    </row>
    <row r="221" spans="1:26" s="107" customFormat="1" x14ac:dyDescent="0.2">
      <c r="A221" s="706"/>
      <c r="B221" s="103" t="s">
        <v>226</v>
      </c>
      <c r="C221" s="104">
        <v>84411</v>
      </c>
      <c r="D221" s="19">
        <v>-1</v>
      </c>
      <c r="E221" s="46"/>
      <c r="F221" s="46"/>
      <c r="G221" s="46"/>
      <c r="H221" s="46"/>
      <c r="I221" s="46"/>
      <c r="J221" s="46"/>
      <c r="K221" s="105">
        <v>3170000</v>
      </c>
      <c r="L221" s="22">
        <v>3170000</v>
      </c>
      <c r="M221" s="23">
        <v>0</v>
      </c>
      <c r="N221" s="60">
        <v>10</v>
      </c>
      <c r="O221" s="61">
        <f t="shared" si="6"/>
        <v>3487000</v>
      </c>
      <c r="P221" s="61">
        <v>3470000</v>
      </c>
      <c r="Q221" s="84">
        <f t="shared" si="7"/>
        <v>9.4637223974763401E-2</v>
      </c>
      <c r="R221" s="111"/>
    </row>
    <row r="222" spans="1:26" s="36" customFormat="1" x14ac:dyDescent="0.2">
      <c r="A222" s="706"/>
      <c r="B222" s="41" t="s">
        <v>227</v>
      </c>
      <c r="C222" s="42">
        <v>84412</v>
      </c>
      <c r="D222" s="17">
        <v>-1</v>
      </c>
      <c r="E222" s="34"/>
      <c r="F222" s="34"/>
      <c r="G222" s="34"/>
      <c r="H222" s="34"/>
      <c r="I222" s="34"/>
      <c r="J222" s="34"/>
      <c r="K222" s="22">
        <v>4570000</v>
      </c>
      <c r="L222" s="22">
        <v>5070000</v>
      </c>
      <c r="M222" s="23">
        <v>0.10940919037199125</v>
      </c>
      <c r="N222" s="60">
        <v>20</v>
      </c>
      <c r="O222" s="61">
        <f t="shared" si="6"/>
        <v>6084000</v>
      </c>
      <c r="P222" s="61">
        <v>6070000</v>
      </c>
      <c r="Q222" s="84">
        <f t="shared" si="7"/>
        <v>0.19723865877712032</v>
      </c>
      <c r="R222" s="111"/>
      <c r="S222" s="107"/>
      <c r="T222" s="107"/>
      <c r="U222" s="107"/>
      <c r="V222" s="107"/>
      <c r="W222" s="107"/>
      <c r="X222" s="107"/>
      <c r="Y222" s="107"/>
      <c r="Z222" s="107"/>
    </row>
    <row r="223" spans="1:26" s="36" customFormat="1" x14ac:dyDescent="0.2">
      <c r="A223" s="706"/>
      <c r="B223" s="41" t="s">
        <v>228</v>
      </c>
      <c r="C223" s="42">
        <v>84413</v>
      </c>
      <c r="D223" s="17">
        <v>-1</v>
      </c>
      <c r="E223" s="34"/>
      <c r="F223" s="34"/>
      <c r="G223" s="34"/>
      <c r="H223" s="34"/>
      <c r="I223" s="34"/>
      <c r="J223" s="34"/>
      <c r="K223" s="22">
        <v>6870000</v>
      </c>
      <c r="L223" s="22">
        <v>7570000</v>
      </c>
      <c r="M223" s="23">
        <v>0.10189228529839883</v>
      </c>
      <c r="N223" s="60">
        <v>30</v>
      </c>
      <c r="O223" s="61">
        <f t="shared" si="6"/>
        <v>9841000</v>
      </c>
      <c r="P223" s="61">
        <v>9870000</v>
      </c>
      <c r="Q223" s="84">
        <f t="shared" si="7"/>
        <v>0.3038309114927345</v>
      </c>
      <c r="R223" s="111"/>
      <c r="S223" s="107"/>
      <c r="T223" s="107"/>
      <c r="U223" s="107"/>
      <c r="V223" s="107"/>
      <c r="W223" s="107"/>
      <c r="X223" s="107"/>
      <c r="Y223" s="107"/>
      <c r="Z223" s="107"/>
    </row>
    <row r="224" spans="1:26" s="36" customFormat="1" x14ac:dyDescent="0.2">
      <c r="A224" s="706"/>
      <c r="B224" s="41" t="s">
        <v>229</v>
      </c>
      <c r="C224" s="42">
        <v>84441</v>
      </c>
      <c r="D224" s="17">
        <v>-1</v>
      </c>
      <c r="E224" s="34"/>
      <c r="F224" s="34"/>
      <c r="G224" s="34"/>
      <c r="H224" s="34"/>
      <c r="I224" s="34"/>
      <c r="J224" s="34"/>
      <c r="K224" s="22">
        <v>9870000</v>
      </c>
      <c r="L224" s="22">
        <v>11870000</v>
      </c>
      <c r="M224" s="23">
        <v>0.20263424518743667</v>
      </c>
      <c r="N224" s="60">
        <v>40</v>
      </c>
      <c r="O224" s="61">
        <f t="shared" si="6"/>
        <v>16618000</v>
      </c>
      <c r="P224" s="61">
        <v>16670000</v>
      </c>
      <c r="Q224" s="84">
        <f t="shared" si="7"/>
        <v>0.40438079191238419</v>
      </c>
      <c r="R224" s="111"/>
      <c r="S224" s="107"/>
      <c r="T224" s="107"/>
      <c r="U224" s="107"/>
      <c r="V224" s="107"/>
      <c r="W224" s="107"/>
      <c r="X224" s="107"/>
      <c r="Y224" s="107"/>
      <c r="Z224" s="107"/>
    </row>
    <row r="225" spans="1:26" s="107" customFormat="1" x14ac:dyDescent="0.2">
      <c r="A225" s="706"/>
      <c r="B225" s="103" t="s">
        <v>230</v>
      </c>
      <c r="C225" s="104">
        <v>84444</v>
      </c>
      <c r="D225" s="19">
        <v>-1</v>
      </c>
      <c r="E225" s="46"/>
      <c r="F225" s="46"/>
      <c r="G225" s="46"/>
      <c r="H225" s="46"/>
      <c r="I225" s="46"/>
      <c r="J225" s="46"/>
      <c r="K225" s="105">
        <v>20700000</v>
      </c>
      <c r="L225" s="22">
        <v>24870000</v>
      </c>
      <c r="M225" s="23">
        <v>0.20144927536231885</v>
      </c>
      <c r="N225" s="60">
        <v>25</v>
      </c>
      <c r="O225" s="61">
        <f t="shared" si="6"/>
        <v>31087500</v>
      </c>
      <c r="P225" s="61">
        <v>30870000</v>
      </c>
      <c r="Q225" s="84">
        <f t="shared" si="7"/>
        <v>0.24125452352231605</v>
      </c>
      <c r="R225" s="111"/>
    </row>
    <row r="226" spans="1:26" s="107" customFormat="1" x14ac:dyDescent="0.2">
      <c r="A226" s="706"/>
      <c r="B226" s="103" t="s">
        <v>231</v>
      </c>
      <c r="C226" s="104">
        <v>84511</v>
      </c>
      <c r="D226" s="19">
        <v>-1</v>
      </c>
      <c r="E226" s="46"/>
      <c r="F226" s="46"/>
      <c r="G226" s="46"/>
      <c r="H226" s="46"/>
      <c r="I226" s="46"/>
      <c r="J226" s="46"/>
      <c r="K226" s="105">
        <v>3170000</v>
      </c>
      <c r="L226" s="22">
        <v>3170000</v>
      </c>
      <c r="M226" s="23">
        <v>0</v>
      </c>
      <c r="N226" s="60">
        <v>10</v>
      </c>
      <c r="O226" s="61">
        <f t="shared" si="6"/>
        <v>3487000</v>
      </c>
      <c r="P226" s="61">
        <v>3470000</v>
      </c>
      <c r="Q226" s="84">
        <f t="shared" si="7"/>
        <v>9.4637223974763401E-2</v>
      </c>
      <c r="R226" s="111"/>
    </row>
    <row r="227" spans="1:26" s="36" customFormat="1" x14ac:dyDescent="0.2">
      <c r="A227" s="706"/>
      <c r="B227" s="41" t="s">
        <v>232</v>
      </c>
      <c r="C227" s="42">
        <v>84512</v>
      </c>
      <c r="D227" s="17">
        <v>-1</v>
      </c>
      <c r="E227" s="34"/>
      <c r="F227" s="34"/>
      <c r="G227" s="34"/>
      <c r="H227" s="34"/>
      <c r="I227" s="34"/>
      <c r="J227" s="34"/>
      <c r="K227" s="22">
        <v>4570000</v>
      </c>
      <c r="L227" s="22">
        <v>5070000</v>
      </c>
      <c r="M227" s="23">
        <v>0.10940919037199125</v>
      </c>
      <c r="N227" s="60">
        <v>20</v>
      </c>
      <c r="O227" s="61">
        <f t="shared" si="6"/>
        <v>6084000</v>
      </c>
      <c r="P227" s="61">
        <v>6070000</v>
      </c>
      <c r="Q227" s="84">
        <f t="shared" si="7"/>
        <v>0.19723865877712032</v>
      </c>
      <c r="R227" s="111"/>
      <c r="S227" s="107"/>
      <c r="T227" s="107"/>
      <c r="U227" s="107"/>
      <c r="V227" s="107"/>
      <c r="W227" s="107"/>
      <c r="X227" s="107"/>
      <c r="Y227" s="107"/>
      <c r="Z227" s="107"/>
    </row>
    <row r="228" spans="1:26" s="36" customFormat="1" x14ac:dyDescent="0.2">
      <c r="A228" s="706"/>
      <c r="B228" s="41" t="s">
        <v>233</v>
      </c>
      <c r="C228" s="42">
        <v>84513</v>
      </c>
      <c r="D228" s="17">
        <v>-1</v>
      </c>
      <c r="E228" s="34"/>
      <c r="F228" s="34"/>
      <c r="G228" s="34"/>
      <c r="H228" s="34"/>
      <c r="I228" s="34"/>
      <c r="J228" s="34"/>
      <c r="K228" s="22">
        <v>6870000</v>
      </c>
      <c r="L228" s="22">
        <v>7570000</v>
      </c>
      <c r="M228" s="23">
        <v>0.10189228529839883</v>
      </c>
      <c r="N228" s="60">
        <v>30</v>
      </c>
      <c r="O228" s="61">
        <f t="shared" si="6"/>
        <v>9841000</v>
      </c>
      <c r="P228" s="61">
        <v>9870000</v>
      </c>
      <c r="Q228" s="84">
        <f t="shared" si="7"/>
        <v>0.3038309114927345</v>
      </c>
      <c r="R228" s="111"/>
      <c r="S228" s="107"/>
      <c r="T228" s="107"/>
      <c r="U228" s="107"/>
      <c r="V228" s="107"/>
      <c r="W228" s="107"/>
      <c r="X228" s="107"/>
      <c r="Y228" s="107"/>
      <c r="Z228" s="107"/>
    </row>
    <row r="229" spans="1:26" s="36" customFormat="1" x14ac:dyDescent="0.2">
      <c r="A229" s="706"/>
      <c r="B229" s="41" t="s">
        <v>234</v>
      </c>
      <c r="C229" s="42">
        <v>84541</v>
      </c>
      <c r="D229" s="17">
        <v>-1</v>
      </c>
      <c r="E229" s="34"/>
      <c r="F229" s="34"/>
      <c r="G229" s="34"/>
      <c r="H229" s="34"/>
      <c r="I229" s="34"/>
      <c r="J229" s="34"/>
      <c r="K229" s="22">
        <v>9870000</v>
      </c>
      <c r="L229" s="22">
        <v>11870000</v>
      </c>
      <c r="M229" s="23">
        <v>0.20263424518743667</v>
      </c>
      <c r="N229" s="60">
        <v>40</v>
      </c>
      <c r="O229" s="61">
        <f t="shared" si="6"/>
        <v>16618000</v>
      </c>
      <c r="P229" s="61">
        <v>16670000</v>
      </c>
      <c r="Q229" s="84">
        <f t="shared" si="7"/>
        <v>0.40438079191238419</v>
      </c>
      <c r="R229" s="111"/>
      <c r="S229" s="107"/>
      <c r="T229" s="107"/>
      <c r="U229" s="107"/>
      <c r="V229" s="107"/>
      <c r="W229" s="107"/>
      <c r="X229" s="107"/>
      <c r="Y229" s="107"/>
      <c r="Z229" s="107"/>
    </row>
    <row r="230" spans="1:26" s="107" customFormat="1" x14ac:dyDescent="0.2">
      <c r="A230" s="706"/>
      <c r="B230" s="103" t="s">
        <v>235</v>
      </c>
      <c r="C230" s="104">
        <v>84544</v>
      </c>
      <c r="D230" s="19">
        <v>-1</v>
      </c>
      <c r="E230" s="46"/>
      <c r="F230" s="46"/>
      <c r="G230" s="46"/>
      <c r="H230" s="46"/>
      <c r="I230" s="46"/>
      <c r="J230" s="46"/>
      <c r="K230" s="105">
        <v>20700000</v>
      </c>
      <c r="L230" s="22">
        <v>24870000</v>
      </c>
      <c r="M230" s="23">
        <v>0.20144927536231885</v>
      </c>
      <c r="N230" s="60">
        <v>25</v>
      </c>
      <c r="O230" s="61">
        <f t="shared" si="6"/>
        <v>31087500</v>
      </c>
      <c r="P230" s="61">
        <v>30870000</v>
      </c>
      <c r="Q230" s="84">
        <f t="shared" si="7"/>
        <v>0.24125452352231605</v>
      </c>
      <c r="R230" s="111"/>
    </row>
    <row r="231" spans="1:26" s="107" customFormat="1" x14ac:dyDescent="0.2">
      <c r="A231" s="706"/>
      <c r="B231" s="103" t="s">
        <v>236</v>
      </c>
      <c r="C231" s="104">
        <v>84711</v>
      </c>
      <c r="D231" s="19">
        <v>-1</v>
      </c>
      <c r="E231" s="46"/>
      <c r="F231" s="46"/>
      <c r="G231" s="46"/>
      <c r="H231" s="46"/>
      <c r="I231" s="46"/>
      <c r="J231" s="46"/>
      <c r="K231" s="105">
        <v>3170000</v>
      </c>
      <c r="L231" s="22">
        <v>3170000</v>
      </c>
      <c r="M231" s="23">
        <v>0</v>
      </c>
      <c r="N231" s="60">
        <v>10</v>
      </c>
      <c r="O231" s="61">
        <f t="shared" si="6"/>
        <v>3487000</v>
      </c>
      <c r="P231" s="61">
        <v>3470000</v>
      </c>
      <c r="Q231" s="84">
        <f t="shared" si="7"/>
        <v>9.4637223974763401E-2</v>
      </c>
      <c r="R231" s="111"/>
    </row>
    <row r="232" spans="1:26" s="36" customFormat="1" x14ac:dyDescent="0.2">
      <c r="A232" s="706"/>
      <c r="B232" s="41" t="s">
        <v>237</v>
      </c>
      <c r="C232" s="42">
        <v>84712</v>
      </c>
      <c r="D232" s="17">
        <v>-1</v>
      </c>
      <c r="E232" s="34"/>
      <c r="F232" s="34"/>
      <c r="G232" s="34"/>
      <c r="H232" s="34"/>
      <c r="I232" s="34"/>
      <c r="J232" s="34"/>
      <c r="K232" s="22">
        <v>4570000</v>
      </c>
      <c r="L232" s="22">
        <v>5070000</v>
      </c>
      <c r="M232" s="23">
        <v>0.10940919037199125</v>
      </c>
      <c r="N232" s="60">
        <v>20</v>
      </c>
      <c r="O232" s="61">
        <f t="shared" si="6"/>
        <v>6084000</v>
      </c>
      <c r="P232" s="61">
        <v>6070000</v>
      </c>
      <c r="Q232" s="84">
        <f t="shared" si="7"/>
        <v>0.19723865877712032</v>
      </c>
      <c r="R232" s="111"/>
      <c r="S232" s="107"/>
      <c r="T232" s="107"/>
      <c r="U232" s="107"/>
      <c r="V232" s="107"/>
      <c r="W232" s="107"/>
      <c r="X232" s="107"/>
      <c r="Y232" s="107"/>
      <c r="Z232" s="107"/>
    </row>
    <row r="233" spans="1:26" s="36" customFormat="1" x14ac:dyDescent="0.2">
      <c r="A233" s="706"/>
      <c r="B233" s="41" t="s">
        <v>238</v>
      </c>
      <c r="C233" s="42">
        <v>84713</v>
      </c>
      <c r="D233" s="17">
        <v>-1</v>
      </c>
      <c r="E233" s="34"/>
      <c r="F233" s="34"/>
      <c r="G233" s="34"/>
      <c r="H233" s="34"/>
      <c r="I233" s="34"/>
      <c r="J233" s="34"/>
      <c r="K233" s="22">
        <v>6870000</v>
      </c>
      <c r="L233" s="22">
        <v>7570000</v>
      </c>
      <c r="M233" s="23">
        <v>0.10189228529839883</v>
      </c>
      <c r="N233" s="60">
        <v>30</v>
      </c>
      <c r="O233" s="61">
        <f t="shared" si="6"/>
        <v>9841000</v>
      </c>
      <c r="P233" s="61">
        <v>9870000</v>
      </c>
      <c r="Q233" s="84">
        <f t="shared" si="7"/>
        <v>0.3038309114927345</v>
      </c>
      <c r="R233" s="111"/>
      <c r="S233" s="107"/>
      <c r="T233" s="107"/>
      <c r="U233" s="107"/>
      <c r="V233" s="107"/>
      <c r="W233" s="107"/>
      <c r="X233" s="107"/>
      <c r="Y233" s="107"/>
      <c r="Z233" s="107"/>
    </row>
    <row r="234" spans="1:26" s="36" customFormat="1" x14ac:dyDescent="0.2">
      <c r="A234" s="706"/>
      <c r="B234" s="41" t="s">
        <v>239</v>
      </c>
      <c r="C234" s="42">
        <v>84741</v>
      </c>
      <c r="D234" s="17">
        <v>-1</v>
      </c>
      <c r="E234" s="34"/>
      <c r="F234" s="34"/>
      <c r="G234" s="34"/>
      <c r="H234" s="34"/>
      <c r="I234" s="34"/>
      <c r="J234" s="34"/>
      <c r="K234" s="22">
        <v>9870000</v>
      </c>
      <c r="L234" s="22">
        <v>11870000</v>
      </c>
      <c r="M234" s="23">
        <v>0.20263424518743667</v>
      </c>
      <c r="N234" s="60">
        <v>40</v>
      </c>
      <c r="O234" s="61">
        <f t="shared" si="6"/>
        <v>16618000</v>
      </c>
      <c r="P234" s="61">
        <v>16670000</v>
      </c>
      <c r="Q234" s="84">
        <f t="shared" si="7"/>
        <v>0.40438079191238419</v>
      </c>
      <c r="R234" s="111"/>
      <c r="S234" s="107"/>
      <c r="T234" s="107"/>
      <c r="U234" s="107"/>
      <c r="V234" s="107"/>
      <c r="W234" s="107"/>
      <c r="X234" s="107"/>
      <c r="Y234" s="107"/>
      <c r="Z234" s="107"/>
    </row>
    <row r="235" spans="1:26" s="107" customFormat="1" x14ac:dyDescent="0.2">
      <c r="A235" s="706"/>
      <c r="B235" s="103" t="s">
        <v>240</v>
      </c>
      <c r="C235" s="104">
        <v>84744</v>
      </c>
      <c r="D235" s="19">
        <v>-1</v>
      </c>
      <c r="E235" s="46"/>
      <c r="F235" s="46"/>
      <c r="G235" s="46"/>
      <c r="H235" s="46"/>
      <c r="I235" s="46"/>
      <c r="J235" s="46"/>
      <c r="K235" s="105">
        <v>20700000</v>
      </c>
      <c r="L235" s="22">
        <v>24870000</v>
      </c>
      <c r="M235" s="23">
        <v>0.20144927536231885</v>
      </c>
      <c r="N235" s="60">
        <v>25</v>
      </c>
      <c r="O235" s="61">
        <f t="shared" si="6"/>
        <v>31087500</v>
      </c>
      <c r="P235" s="61">
        <v>30870000</v>
      </c>
      <c r="Q235" s="84">
        <f t="shared" si="7"/>
        <v>0.24125452352231605</v>
      </c>
      <c r="R235" s="111"/>
    </row>
    <row r="236" spans="1:26" s="107" customFormat="1" x14ac:dyDescent="0.2">
      <c r="A236" s="706"/>
      <c r="B236" s="103" t="s">
        <v>241</v>
      </c>
      <c r="C236" s="104">
        <v>84811</v>
      </c>
      <c r="D236" s="19">
        <v>-1</v>
      </c>
      <c r="E236" s="46"/>
      <c r="F236" s="46"/>
      <c r="G236" s="46"/>
      <c r="H236" s="46"/>
      <c r="I236" s="46"/>
      <c r="J236" s="46"/>
      <c r="K236" s="105">
        <v>3170000</v>
      </c>
      <c r="L236" s="22">
        <v>3170000</v>
      </c>
      <c r="M236" s="23">
        <v>0</v>
      </c>
      <c r="N236" s="60">
        <v>10</v>
      </c>
      <c r="O236" s="61">
        <f t="shared" si="6"/>
        <v>3487000</v>
      </c>
      <c r="P236" s="61">
        <v>3470000</v>
      </c>
      <c r="Q236" s="84">
        <f t="shared" si="7"/>
        <v>9.4637223974763401E-2</v>
      </c>
      <c r="R236" s="111"/>
    </row>
    <row r="237" spans="1:26" s="36" customFormat="1" x14ac:dyDescent="0.2">
      <c r="A237" s="706"/>
      <c r="B237" s="41" t="s">
        <v>242</v>
      </c>
      <c r="C237" s="42">
        <v>84812</v>
      </c>
      <c r="D237" s="17">
        <v>-1</v>
      </c>
      <c r="E237" s="34"/>
      <c r="F237" s="34"/>
      <c r="G237" s="34"/>
      <c r="H237" s="34"/>
      <c r="I237" s="34"/>
      <c r="J237" s="34"/>
      <c r="K237" s="22">
        <v>4570000</v>
      </c>
      <c r="L237" s="22">
        <v>5070000</v>
      </c>
      <c r="M237" s="23">
        <v>0.10940919037199125</v>
      </c>
      <c r="N237" s="60">
        <v>20</v>
      </c>
      <c r="O237" s="61">
        <f t="shared" si="6"/>
        <v>6084000</v>
      </c>
      <c r="P237" s="61">
        <v>6070000</v>
      </c>
      <c r="Q237" s="84">
        <f t="shared" si="7"/>
        <v>0.19723865877712032</v>
      </c>
      <c r="R237" s="111"/>
      <c r="S237" s="107"/>
      <c r="T237" s="107"/>
      <c r="U237" s="107"/>
      <c r="V237" s="107"/>
      <c r="W237" s="107"/>
      <c r="X237" s="107"/>
      <c r="Y237" s="107"/>
      <c r="Z237" s="107"/>
    </row>
    <row r="238" spans="1:26" s="36" customFormat="1" x14ac:dyDescent="0.2">
      <c r="A238" s="706"/>
      <c r="B238" s="41" t="s">
        <v>243</v>
      </c>
      <c r="C238" s="42">
        <v>84813</v>
      </c>
      <c r="D238" s="17">
        <v>-1</v>
      </c>
      <c r="E238" s="34"/>
      <c r="F238" s="34"/>
      <c r="G238" s="34"/>
      <c r="H238" s="34"/>
      <c r="I238" s="34"/>
      <c r="J238" s="34"/>
      <c r="K238" s="22">
        <v>6870000</v>
      </c>
      <c r="L238" s="22">
        <v>7570000</v>
      </c>
      <c r="M238" s="23">
        <v>0.10189228529839883</v>
      </c>
      <c r="N238" s="60">
        <v>30</v>
      </c>
      <c r="O238" s="61">
        <f t="shared" si="6"/>
        <v>9841000</v>
      </c>
      <c r="P238" s="61">
        <v>9870000</v>
      </c>
      <c r="Q238" s="84">
        <f t="shared" si="7"/>
        <v>0.3038309114927345</v>
      </c>
      <c r="R238" s="111"/>
      <c r="S238" s="107"/>
      <c r="T238" s="107"/>
      <c r="U238" s="107"/>
      <c r="V238" s="107"/>
      <c r="W238" s="107"/>
      <c r="X238" s="107"/>
      <c r="Y238" s="107"/>
      <c r="Z238" s="107"/>
    </row>
    <row r="239" spans="1:26" s="36" customFormat="1" x14ac:dyDescent="0.2">
      <c r="A239" s="706"/>
      <c r="B239" s="41" t="s">
        <v>244</v>
      </c>
      <c r="C239" s="42">
        <v>84841</v>
      </c>
      <c r="D239" s="17">
        <v>-1</v>
      </c>
      <c r="E239" s="34"/>
      <c r="F239" s="34"/>
      <c r="G239" s="34"/>
      <c r="H239" s="34"/>
      <c r="I239" s="34"/>
      <c r="J239" s="34"/>
      <c r="K239" s="22">
        <v>9870000</v>
      </c>
      <c r="L239" s="22">
        <v>11870000</v>
      </c>
      <c r="M239" s="23">
        <v>0.20263424518743667</v>
      </c>
      <c r="N239" s="60">
        <v>40</v>
      </c>
      <c r="O239" s="61">
        <f t="shared" si="6"/>
        <v>16618000</v>
      </c>
      <c r="P239" s="61">
        <v>16670000</v>
      </c>
      <c r="Q239" s="84">
        <f t="shared" si="7"/>
        <v>0.40438079191238419</v>
      </c>
      <c r="R239" s="111"/>
      <c r="S239" s="107"/>
      <c r="T239" s="107"/>
      <c r="U239" s="107"/>
      <c r="V239" s="107"/>
      <c r="W239" s="107"/>
      <c r="X239" s="107"/>
      <c r="Y239" s="107"/>
      <c r="Z239" s="107"/>
    </row>
    <row r="240" spans="1:26" s="107" customFormat="1" x14ac:dyDescent="0.2">
      <c r="A240" s="706"/>
      <c r="B240" s="103" t="s">
        <v>245</v>
      </c>
      <c r="C240" s="104">
        <v>84844</v>
      </c>
      <c r="D240" s="19">
        <v>-1</v>
      </c>
      <c r="E240" s="46"/>
      <c r="F240" s="46"/>
      <c r="G240" s="46"/>
      <c r="H240" s="46"/>
      <c r="I240" s="46"/>
      <c r="J240" s="46"/>
      <c r="K240" s="105">
        <v>20700000</v>
      </c>
      <c r="L240" s="22">
        <v>24870000</v>
      </c>
      <c r="M240" s="23">
        <v>0.20144927536231885</v>
      </c>
      <c r="N240" s="60">
        <v>25</v>
      </c>
      <c r="O240" s="61">
        <f>L240+(L240*N240/100)</f>
        <v>31087500</v>
      </c>
      <c r="P240" s="61">
        <v>30870000</v>
      </c>
      <c r="Q240" s="84">
        <f t="shared" si="7"/>
        <v>0.24125452352231605</v>
      </c>
      <c r="R240" s="111"/>
    </row>
    <row r="241" spans="2:26" s="36" customFormat="1" x14ac:dyDescent="0.2">
      <c r="B241" s="87" t="s">
        <v>270</v>
      </c>
      <c r="C241" s="87">
        <v>20011</v>
      </c>
      <c r="E241" s="34"/>
      <c r="F241" s="34"/>
      <c r="G241" s="34"/>
      <c r="H241" s="34"/>
      <c r="I241" s="34"/>
      <c r="J241" s="34"/>
      <c r="K241" s="22"/>
      <c r="L241" s="22">
        <v>3870000</v>
      </c>
      <c r="M241" s="23" t="s">
        <v>266</v>
      </c>
      <c r="N241" s="60">
        <v>10</v>
      </c>
      <c r="O241" s="61">
        <f t="shared" ref="O241:O304" si="8">L241+(L241*N241/100)</f>
        <v>4257000</v>
      </c>
      <c r="P241" s="61">
        <v>4270000</v>
      </c>
      <c r="Q241" s="84">
        <f t="shared" si="7"/>
        <v>0.10335917312661498</v>
      </c>
      <c r="R241" s="111"/>
      <c r="S241" s="107"/>
      <c r="T241" s="107"/>
      <c r="U241" s="107"/>
      <c r="V241" s="107"/>
      <c r="W241" s="107"/>
      <c r="X241" s="107"/>
      <c r="Y241" s="107"/>
      <c r="Z241" s="107"/>
    </row>
    <row r="242" spans="2:26" s="36" customFormat="1" x14ac:dyDescent="0.2">
      <c r="B242" s="87" t="s">
        <v>271</v>
      </c>
      <c r="C242" s="87">
        <v>20012</v>
      </c>
      <c r="E242" s="34"/>
      <c r="F242" s="34"/>
      <c r="G242" s="34"/>
      <c r="H242" s="34"/>
      <c r="I242" s="34"/>
      <c r="J242" s="34"/>
      <c r="K242" s="22"/>
      <c r="L242" s="22">
        <v>6470000</v>
      </c>
      <c r="M242" s="23" t="s">
        <v>266</v>
      </c>
      <c r="N242" s="60">
        <v>20</v>
      </c>
      <c r="O242" s="61">
        <f t="shared" si="8"/>
        <v>7764000</v>
      </c>
      <c r="P242" s="61">
        <v>7770000</v>
      </c>
      <c r="Q242" s="84">
        <f t="shared" si="7"/>
        <v>0.20092735703245751</v>
      </c>
      <c r="R242" s="111"/>
      <c r="S242" s="107"/>
      <c r="T242" s="107"/>
      <c r="U242" s="107"/>
      <c r="V242" s="107"/>
      <c r="W242" s="107"/>
      <c r="X242" s="107"/>
      <c r="Y242" s="107"/>
      <c r="Z242" s="107"/>
    </row>
    <row r="243" spans="2:26" s="36" customFormat="1" x14ac:dyDescent="0.2">
      <c r="B243" s="87" t="s">
        <v>272</v>
      </c>
      <c r="C243" s="87">
        <v>20013</v>
      </c>
      <c r="E243" s="34"/>
      <c r="F243" s="34"/>
      <c r="G243" s="34"/>
      <c r="H243" s="34"/>
      <c r="I243" s="34"/>
      <c r="J243" s="34"/>
      <c r="K243" s="22"/>
      <c r="L243" s="22">
        <v>8970000</v>
      </c>
      <c r="M243" s="23" t="s">
        <v>266</v>
      </c>
      <c r="N243" s="60">
        <v>30</v>
      </c>
      <c r="O243" s="61">
        <f t="shared" si="8"/>
        <v>11661000</v>
      </c>
      <c r="P243" s="61">
        <v>11700000</v>
      </c>
      <c r="Q243" s="84">
        <f t="shared" si="7"/>
        <v>0.30434782608695654</v>
      </c>
      <c r="R243" s="111"/>
      <c r="S243" s="107"/>
      <c r="T243" s="107"/>
      <c r="U243" s="107"/>
      <c r="V243" s="107"/>
      <c r="W243" s="107"/>
      <c r="X243" s="107"/>
      <c r="Y243" s="107"/>
      <c r="Z243" s="107"/>
    </row>
    <row r="244" spans="2:26" s="36" customFormat="1" x14ac:dyDescent="0.2">
      <c r="B244" s="87" t="s">
        <v>273</v>
      </c>
      <c r="C244" s="87">
        <v>20015</v>
      </c>
      <c r="E244" s="34"/>
      <c r="F244" s="34"/>
      <c r="G244" s="34"/>
      <c r="H244" s="34"/>
      <c r="I244" s="34"/>
      <c r="J244" s="34"/>
      <c r="K244" s="22"/>
      <c r="L244" s="22">
        <v>14570000</v>
      </c>
      <c r="M244" s="23" t="s">
        <v>266</v>
      </c>
      <c r="N244" s="60">
        <v>40</v>
      </c>
      <c r="O244" s="61">
        <f t="shared" si="8"/>
        <v>20398000</v>
      </c>
      <c r="P244" s="61">
        <v>20370000</v>
      </c>
      <c r="Q244" s="84">
        <f t="shared" si="7"/>
        <v>0.39807824296499655</v>
      </c>
      <c r="R244" s="111"/>
      <c r="S244" s="107"/>
      <c r="T244" s="107"/>
      <c r="U244" s="107"/>
      <c r="V244" s="107"/>
      <c r="W244" s="107"/>
      <c r="X244" s="107"/>
      <c r="Y244" s="107"/>
      <c r="Z244" s="107"/>
    </row>
    <row r="245" spans="2:26" s="36" customFormat="1" x14ac:dyDescent="0.2">
      <c r="B245" s="87" t="s">
        <v>274</v>
      </c>
      <c r="C245" s="87">
        <v>20021</v>
      </c>
      <c r="E245" s="34"/>
      <c r="F245" s="34"/>
      <c r="G245" s="34"/>
      <c r="H245" s="45"/>
      <c r="I245" s="34"/>
      <c r="J245" s="34"/>
      <c r="K245" s="22"/>
      <c r="L245" s="22">
        <v>5370000</v>
      </c>
      <c r="M245" s="23" t="s">
        <v>266</v>
      </c>
      <c r="N245" s="60">
        <v>10</v>
      </c>
      <c r="O245" s="61">
        <f t="shared" si="8"/>
        <v>5907000</v>
      </c>
      <c r="P245" s="61">
        <v>5970000</v>
      </c>
      <c r="Q245" s="84">
        <f t="shared" si="7"/>
        <v>0.11173184357541899</v>
      </c>
      <c r="R245" s="111"/>
      <c r="S245" s="107"/>
      <c r="T245" s="107"/>
      <c r="U245" s="107"/>
      <c r="V245" s="107"/>
      <c r="W245" s="107"/>
      <c r="X245" s="107"/>
      <c r="Y245" s="107"/>
      <c r="Z245" s="107"/>
    </row>
    <row r="246" spans="2:26" s="36" customFormat="1" x14ac:dyDescent="0.2">
      <c r="B246" s="87" t="s">
        <v>275</v>
      </c>
      <c r="C246" s="87">
        <v>20022</v>
      </c>
      <c r="E246" s="34"/>
      <c r="F246" s="34"/>
      <c r="G246" s="34"/>
      <c r="H246" s="45"/>
      <c r="I246" s="34"/>
      <c r="J246" s="34"/>
      <c r="K246" s="22"/>
      <c r="L246" s="22">
        <v>8070000</v>
      </c>
      <c r="M246" s="23" t="s">
        <v>266</v>
      </c>
      <c r="N246" s="60">
        <v>20</v>
      </c>
      <c r="O246" s="61">
        <f t="shared" si="8"/>
        <v>9684000</v>
      </c>
      <c r="P246" s="61">
        <v>9700000</v>
      </c>
      <c r="Q246" s="84">
        <f t="shared" si="7"/>
        <v>0.20198265179677818</v>
      </c>
      <c r="R246" s="111"/>
      <c r="S246" s="107"/>
      <c r="T246" s="107"/>
      <c r="U246" s="107"/>
      <c r="V246" s="107"/>
      <c r="W246" s="107"/>
      <c r="X246" s="107"/>
      <c r="Y246" s="107"/>
      <c r="Z246" s="107"/>
    </row>
    <row r="247" spans="2:26" s="36" customFormat="1" x14ac:dyDescent="0.2">
      <c r="B247" s="87" t="s">
        <v>276</v>
      </c>
      <c r="C247" s="87">
        <v>20023</v>
      </c>
      <c r="E247" s="34"/>
      <c r="F247" s="34"/>
      <c r="G247" s="34"/>
      <c r="H247" s="45"/>
      <c r="I247" s="34"/>
      <c r="J247" s="34"/>
      <c r="K247" s="22"/>
      <c r="L247" s="22">
        <v>10170000</v>
      </c>
      <c r="M247" s="23" t="s">
        <v>266</v>
      </c>
      <c r="N247" s="60">
        <v>30</v>
      </c>
      <c r="O247" s="61">
        <f t="shared" si="8"/>
        <v>13221000</v>
      </c>
      <c r="P247" s="61">
        <v>13270000</v>
      </c>
      <c r="Q247" s="84">
        <f t="shared" si="7"/>
        <v>0.30481809242871188</v>
      </c>
      <c r="R247" s="111"/>
      <c r="S247" s="107"/>
      <c r="T247" s="107"/>
      <c r="U247" s="107"/>
      <c r="V247" s="107"/>
      <c r="W247" s="107"/>
      <c r="X247" s="107"/>
      <c r="Y247" s="107"/>
      <c r="Z247" s="107"/>
    </row>
    <row r="248" spans="2:26" s="36" customFormat="1" x14ac:dyDescent="0.2">
      <c r="B248" s="87" t="s">
        <v>277</v>
      </c>
      <c r="C248" s="87">
        <v>20025</v>
      </c>
      <c r="E248" s="34"/>
      <c r="F248" s="34"/>
      <c r="G248" s="34"/>
      <c r="H248" s="45"/>
      <c r="I248" s="34"/>
      <c r="J248" s="34"/>
      <c r="K248" s="22"/>
      <c r="L248" s="22">
        <v>15070000</v>
      </c>
      <c r="M248" s="23" t="s">
        <v>266</v>
      </c>
      <c r="N248" s="60">
        <v>40</v>
      </c>
      <c r="O248" s="61">
        <f t="shared" si="8"/>
        <v>21098000</v>
      </c>
      <c r="P248" s="61">
        <v>21070000</v>
      </c>
      <c r="Q248" s="84">
        <f t="shared" si="7"/>
        <v>0.39814200398142002</v>
      </c>
      <c r="R248" s="111"/>
      <c r="S248" s="107"/>
      <c r="T248" s="107"/>
      <c r="U248" s="107"/>
      <c r="V248" s="107"/>
      <c r="W248" s="107"/>
      <c r="X248" s="107"/>
      <c r="Y248" s="107"/>
      <c r="Z248" s="107"/>
    </row>
    <row r="249" spans="2:26" s="36" customFormat="1" x14ac:dyDescent="0.2">
      <c r="B249" s="87" t="s">
        <v>278</v>
      </c>
      <c r="C249" s="87">
        <v>20031</v>
      </c>
      <c r="E249" s="34"/>
      <c r="F249" s="34"/>
      <c r="G249" s="34"/>
      <c r="H249" s="45"/>
      <c r="I249" s="34"/>
      <c r="J249" s="34"/>
      <c r="K249" s="22"/>
      <c r="L249" s="22">
        <v>5870000</v>
      </c>
      <c r="M249" s="23" t="s">
        <v>266</v>
      </c>
      <c r="N249" s="60">
        <v>10</v>
      </c>
      <c r="O249" s="61">
        <f t="shared" si="8"/>
        <v>6457000</v>
      </c>
      <c r="P249" s="61">
        <v>6470000</v>
      </c>
      <c r="Q249" s="84">
        <f t="shared" si="7"/>
        <v>0.10221465076660988</v>
      </c>
      <c r="R249" s="111"/>
      <c r="S249" s="107"/>
      <c r="T249" s="107"/>
      <c r="U249" s="107"/>
      <c r="V249" s="107"/>
      <c r="W249" s="107"/>
      <c r="X249" s="107"/>
      <c r="Y249" s="107"/>
      <c r="Z249" s="107"/>
    </row>
    <row r="250" spans="2:26" s="36" customFormat="1" x14ac:dyDescent="0.2">
      <c r="B250" s="87" t="s">
        <v>279</v>
      </c>
      <c r="C250" s="87">
        <v>20032</v>
      </c>
      <c r="E250" s="34"/>
      <c r="F250" s="34"/>
      <c r="G250" s="34"/>
      <c r="H250" s="45"/>
      <c r="I250" s="34"/>
      <c r="J250" s="34"/>
      <c r="K250" s="22"/>
      <c r="L250" s="22">
        <v>8270000</v>
      </c>
      <c r="M250" s="23" t="s">
        <v>266</v>
      </c>
      <c r="N250" s="60">
        <v>20</v>
      </c>
      <c r="O250" s="61">
        <f t="shared" si="8"/>
        <v>9924000</v>
      </c>
      <c r="P250" s="61">
        <v>9970000</v>
      </c>
      <c r="Q250" s="84">
        <f t="shared" si="7"/>
        <v>0.20556227327690446</v>
      </c>
      <c r="R250" s="111"/>
      <c r="S250" s="107"/>
      <c r="T250" s="107"/>
      <c r="U250" s="107"/>
      <c r="V250" s="107"/>
      <c r="W250" s="107"/>
      <c r="X250" s="107"/>
      <c r="Y250" s="107"/>
      <c r="Z250" s="107"/>
    </row>
    <row r="251" spans="2:26" s="36" customFormat="1" x14ac:dyDescent="0.2">
      <c r="B251" s="87" t="s">
        <v>280</v>
      </c>
      <c r="C251" s="87">
        <v>20033</v>
      </c>
      <c r="E251" s="34"/>
      <c r="F251" s="34"/>
      <c r="G251" s="34"/>
      <c r="H251" s="45"/>
      <c r="I251" s="34"/>
      <c r="J251" s="34"/>
      <c r="K251" s="22"/>
      <c r="L251" s="22">
        <v>10470000</v>
      </c>
      <c r="M251" s="23" t="s">
        <v>266</v>
      </c>
      <c r="N251" s="60">
        <v>30</v>
      </c>
      <c r="O251" s="61">
        <f t="shared" si="8"/>
        <v>13611000</v>
      </c>
      <c r="P251" s="61">
        <v>13670000</v>
      </c>
      <c r="Q251" s="84">
        <f t="shared" si="7"/>
        <v>0.30563514804202485</v>
      </c>
      <c r="R251" s="111"/>
      <c r="S251" s="107"/>
      <c r="T251" s="107"/>
      <c r="U251" s="107"/>
      <c r="V251" s="107"/>
      <c r="W251" s="107"/>
      <c r="X251" s="107"/>
      <c r="Y251" s="107"/>
      <c r="Z251" s="107"/>
    </row>
    <row r="252" spans="2:26" s="36" customFormat="1" x14ac:dyDescent="0.2">
      <c r="B252" s="87" t="s">
        <v>281</v>
      </c>
      <c r="C252" s="87">
        <v>30035</v>
      </c>
      <c r="E252" s="34"/>
      <c r="F252" s="34"/>
      <c r="G252" s="34"/>
      <c r="H252" s="45"/>
      <c r="I252" s="34"/>
      <c r="J252" s="34"/>
      <c r="K252" s="22"/>
      <c r="L252" s="22">
        <v>15670000</v>
      </c>
      <c r="M252" s="23" t="s">
        <v>266</v>
      </c>
      <c r="N252" s="60">
        <v>40</v>
      </c>
      <c r="O252" s="61">
        <f t="shared" si="8"/>
        <v>21938000</v>
      </c>
      <c r="P252" s="61">
        <v>21970000</v>
      </c>
      <c r="Q252" s="84">
        <f t="shared" si="7"/>
        <v>0.40204211869814932</v>
      </c>
      <c r="R252" s="111"/>
      <c r="S252" s="107"/>
      <c r="T252" s="107"/>
      <c r="U252" s="107"/>
      <c r="V252" s="107"/>
      <c r="W252" s="107"/>
      <c r="X252" s="107"/>
      <c r="Y252" s="107"/>
      <c r="Z252" s="107"/>
    </row>
    <row r="253" spans="2:26" s="36" customFormat="1" x14ac:dyDescent="0.2">
      <c r="B253" s="87" t="s">
        <v>282</v>
      </c>
      <c r="C253" s="87">
        <v>20041</v>
      </c>
      <c r="E253" s="34"/>
      <c r="F253" s="34"/>
      <c r="G253" s="34"/>
      <c r="H253" s="45"/>
      <c r="I253" s="34"/>
      <c r="J253" s="34"/>
      <c r="K253" s="22"/>
      <c r="L253" s="22">
        <v>13270000</v>
      </c>
      <c r="M253" s="23" t="s">
        <v>266</v>
      </c>
      <c r="N253" s="60">
        <v>40</v>
      </c>
      <c r="O253" s="61">
        <f t="shared" si="8"/>
        <v>18578000</v>
      </c>
      <c r="P253" s="61">
        <v>18570000</v>
      </c>
      <c r="Q253" s="84">
        <f t="shared" si="7"/>
        <v>0.39939713639788998</v>
      </c>
      <c r="R253" s="111"/>
      <c r="S253" s="107"/>
      <c r="T253" s="107"/>
      <c r="U253" s="107"/>
      <c r="V253" s="107"/>
      <c r="W253" s="107"/>
      <c r="X253" s="107"/>
      <c r="Y253" s="107"/>
      <c r="Z253" s="107"/>
    </row>
    <row r="254" spans="2:26" s="107" customFormat="1" x14ac:dyDescent="0.2">
      <c r="B254" s="110" t="s">
        <v>283</v>
      </c>
      <c r="C254" s="110">
        <v>20044</v>
      </c>
      <c r="E254" s="46"/>
      <c r="F254" s="46"/>
      <c r="G254" s="46"/>
      <c r="H254" s="46"/>
      <c r="I254" s="46"/>
      <c r="J254" s="46"/>
      <c r="K254" s="105"/>
      <c r="L254" s="22">
        <v>24870000</v>
      </c>
      <c r="M254" s="23" t="s">
        <v>266</v>
      </c>
      <c r="N254" s="60">
        <v>25</v>
      </c>
      <c r="O254" s="61">
        <f t="shared" si="8"/>
        <v>31087500</v>
      </c>
      <c r="P254" s="61">
        <v>30870000</v>
      </c>
      <c r="Q254" s="84">
        <f t="shared" si="7"/>
        <v>0.24125452352231605</v>
      </c>
      <c r="R254" s="111"/>
    </row>
    <row r="255" spans="2:26" s="36" customFormat="1" x14ac:dyDescent="0.2">
      <c r="B255" s="87" t="s">
        <v>284</v>
      </c>
      <c r="C255" s="87">
        <v>20111</v>
      </c>
      <c r="E255" s="34"/>
      <c r="F255" s="34"/>
      <c r="G255" s="34"/>
      <c r="H255" s="45"/>
      <c r="I255" s="34"/>
      <c r="J255" s="34"/>
      <c r="K255" s="22"/>
      <c r="L255" s="22">
        <v>3870000</v>
      </c>
      <c r="M255" s="23" t="s">
        <v>266</v>
      </c>
      <c r="N255" s="60">
        <v>10</v>
      </c>
      <c r="O255" s="61">
        <f t="shared" si="8"/>
        <v>4257000</v>
      </c>
      <c r="P255" s="61">
        <v>4270000</v>
      </c>
      <c r="Q255" s="84">
        <f t="shared" si="7"/>
        <v>0.10335917312661498</v>
      </c>
      <c r="R255" s="111"/>
      <c r="S255" s="107"/>
      <c r="T255" s="107"/>
      <c r="U255" s="107"/>
      <c r="V255" s="107"/>
      <c r="W255" s="107"/>
      <c r="X255" s="107"/>
      <c r="Y255" s="107"/>
      <c r="Z255" s="107"/>
    </row>
    <row r="256" spans="2:26" s="36" customFormat="1" x14ac:dyDescent="0.2">
      <c r="B256" s="87" t="s">
        <v>285</v>
      </c>
      <c r="C256" s="87">
        <v>20112</v>
      </c>
      <c r="E256" s="34"/>
      <c r="F256" s="34"/>
      <c r="G256" s="34"/>
      <c r="H256" s="45"/>
      <c r="I256" s="34"/>
      <c r="J256" s="34"/>
      <c r="K256" s="22"/>
      <c r="L256" s="22">
        <v>6470000</v>
      </c>
      <c r="M256" s="23" t="s">
        <v>266</v>
      </c>
      <c r="N256" s="60">
        <v>20</v>
      </c>
      <c r="O256" s="61">
        <f t="shared" si="8"/>
        <v>7764000</v>
      </c>
      <c r="P256" s="61">
        <v>7770000</v>
      </c>
      <c r="Q256" s="84">
        <f t="shared" si="7"/>
        <v>0.20092735703245751</v>
      </c>
      <c r="R256" s="111"/>
      <c r="S256" s="107"/>
      <c r="T256" s="107"/>
      <c r="U256" s="107"/>
      <c r="V256" s="107"/>
      <c r="W256" s="107"/>
      <c r="X256" s="107"/>
      <c r="Y256" s="107"/>
      <c r="Z256" s="107"/>
    </row>
    <row r="257" spans="2:26" s="36" customFormat="1" x14ac:dyDescent="0.2">
      <c r="B257" s="87" t="s">
        <v>286</v>
      </c>
      <c r="C257" s="87">
        <v>20113</v>
      </c>
      <c r="E257" s="34"/>
      <c r="F257" s="34"/>
      <c r="G257" s="34"/>
      <c r="H257" s="45"/>
      <c r="I257" s="34"/>
      <c r="J257" s="34"/>
      <c r="K257" s="22"/>
      <c r="L257" s="22">
        <v>8970000</v>
      </c>
      <c r="M257" s="23" t="s">
        <v>266</v>
      </c>
      <c r="N257" s="60">
        <v>30</v>
      </c>
      <c r="O257" s="61">
        <f t="shared" si="8"/>
        <v>11661000</v>
      </c>
      <c r="P257" s="61">
        <v>11700000</v>
      </c>
      <c r="Q257" s="84">
        <f t="shared" si="7"/>
        <v>0.30434782608695654</v>
      </c>
      <c r="R257" s="111"/>
      <c r="S257" s="107"/>
      <c r="T257" s="107"/>
      <c r="U257" s="107"/>
      <c r="V257" s="107"/>
      <c r="W257" s="107"/>
      <c r="X257" s="107"/>
      <c r="Y257" s="107"/>
      <c r="Z257" s="107"/>
    </row>
    <row r="258" spans="2:26" s="36" customFormat="1" x14ac:dyDescent="0.2">
      <c r="B258" s="87" t="s">
        <v>287</v>
      </c>
      <c r="C258" s="87">
        <v>20115</v>
      </c>
      <c r="E258" s="34"/>
      <c r="F258" s="34"/>
      <c r="G258" s="34"/>
      <c r="H258" s="45"/>
      <c r="I258" s="34"/>
      <c r="J258" s="34"/>
      <c r="K258" s="22"/>
      <c r="L258" s="22">
        <v>14570000</v>
      </c>
      <c r="M258" s="23" t="s">
        <v>266</v>
      </c>
      <c r="N258" s="60">
        <v>40</v>
      </c>
      <c r="O258" s="61">
        <f t="shared" si="8"/>
        <v>20398000</v>
      </c>
      <c r="P258" s="61">
        <v>20370000</v>
      </c>
      <c r="Q258" s="84">
        <f t="shared" si="7"/>
        <v>0.39807824296499655</v>
      </c>
      <c r="R258" s="111"/>
      <c r="S258" s="107"/>
      <c r="T258" s="107"/>
      <c r="U258" s="107"/>
      <c r="V258" s="107"/>
      <c r="W258" s="107"/>
      <c r="X258" s="107"/>
      <c r="Y258" s="107"/>
      <c r="Z258" s="107"/>
    </row>
    <row r="259" spans="2:26" s="36" customFormat="1" x14ac:dyDescent="0.2">
      <c r="B259" s="87" t="s">
        <v>288</v>
      </c>
      <c r="C259" s="87">
        <v>20121</v>
      </c>
      <c r="E259" s="34"/>
      <c r="F259" s="34"/>
      <c r="G259" s="34"/>
      <c r="H259" s="45"/>
      <c r="I259" s="34"/>
      <c r="J259" s="34"/>
      <c r="K259" s="22"/>
      <c r="L259" s="22">
        <v>5370000</v>
      </c>
      <c r="M259" s="23" t="s">
        <v>266</v>
      </c>
      <c r="N259" s="60">
        <v>10</v>
      </c>
      <c r="O259" s="61">
        <f t="shared" si="8"/>
        <v>5907000</v>
      </c>
      <c r="P259" s="61">
        <v>5970000</v>
      </c>
      <c r="Q259" s="84">
        <f t="shared" si="7"/>
        <v>0.11173184357541899</v>
      </c>
      <c r="R259" s="111"/>
      <c r="S259" s="107"/>
      <c r="T259" s="107"/>
      <c r="U259" s="107"/>
      <c r="V259" s="107"/>
      <c r="W259" s="107"/>
      <c r="X259" s="107"/>
      <c r="Y259" s="107"/>
      <c r="Z259" s="107"/>
    </row>
    <row r="260" spans="2:26" s="36" customFormat="1" x14ac:dyDescent="0.2">
      <c r="B260" s="87" t="s">
        <v>289</v>
      </c>
      <c r="C260" s="87">
        <v>20122</v>
      </c>
      <c r="E260" s="34"/>
      <c r="F260" s="34"/>
      <c r="G260" s="34"/>
      <c r="H260" s="45"/>
      <c r="I260" s="34"/>
      <c r="J260" s="34"/>
      <c r="K260" s="22"/>
      <c r="L260" s="22">
        <v>8070000</v>
      </c>
      <c r="M260" s="23" t="s">
        <v>266</v>
      </c>
      <c r="N260" s="60">
        <v>20</v>
      </c>
      <c r="O260" s="61">
        <f t="shared" si="8"/>
        <v>9684000</v>
      </c>
      <c r="P260" s="61">
        <v>9700000</v>
      </c>
      <c r="Q260" s="84">
        <f t="shared" si="7"/>
        <v>0.20198265179677818</v>
      </c>
      <c r="R260" s="111"/>
      <c r="S260" s="107"/>
      <c r="T260" s="107"/>
      <c r="U260" s="107"/>
      <c r="V260" s="107"/>
      <c r="W260" s="107"/>
      <c r="X260" s="107"/>
      <c r="Y260" s="107"/>
      <c r="Z260" s="107"/>
    </row>
    <row r="261" spans="2:26" s="36" customFormat="1" x14ac:dyDescent="0.2">
      <c r="B261" s="87" t="s">
        <v>290</v>
      </c>
      <c r="C261" s="87">
        <v>20123</v>
      </c>
      <c r="E261" s="34"/>
      <c r="F261" s="34"/>
      <c r="G261" s="34"/>
      <c r="H261" s="45"/>
      <c r="I261" s="34"/>
      <c r="J261" s="34"/>
      <c r="K261" s="22"/>
      <c r="L261" s="22">
        <v>10170000</v>
      </c>
      <c r="M261" s="23" t="s">
        <v>266</v>
      </c>
      <c r="N261" s="60">
        <v>30</v>
      </c>
      <c r="O261" s="61">
        <f t="shared" si="8"/>
        <v>13221000</v>
      </c>
      <c r="P261" s="61">
        <v>13270000</v>
      </c>
      <c r="Q261" s="84">
        <f t="shared" ref="Q261:Q324" si="9">(P261-L261)/L261</f>
        <v>0.30481809242871188</v>
      </c>
      <c r="R261" s="111"/>
      <c r="S261" s="107"/>
      <c r="T261" s="107"/>
      <c r="U261" s="107"/>
      <c r="V261" s="107"/>
      <c r="W261" s="107"/>
      <c r="X261" s="107"/>
      <c r="Y261" s="107"/>
      <c r="Z261" s="107"/>
    </row>
    <row r="262" spans="2:26" s="36" customFormat="1" x14ac:dyDescent="0.2">
      <c r="B262" s="87" t="s">
        <v>291</v>
      </c>
      <c r="C262" s="87">
        <v>20125</v>
      </c>
      <c r="E262" s="34"/>
      <c r="F262" s="34"/>
      <c r="G262" s="34"/>
      <c r="H262" s="45"/>
      <c r="I262" s="34"/>
      <c r="J262" s="34"/>
      <c r="K262" s="22"/>
      <c r="L262" s="22">
        <v>15070000</v>
      </c>
      <c r="M262" s="23" t="s">
        <v>266</v>
      </c>
      <c r="N262" s="60">
        <v>40</v>
      </c>
      <c r="O262" s="61">
        <f t="shared" si="8"/>
        <v>21098000</v>
      </c>
      <c r="P262" s="61">
        <v>21070000</v>
      </c>
      <c r="Q262" s="84">
        <f t="shared" si="9"/>
        <v>0.39814200398142002</v>
      </c>
      <c r="R262" s="111"/>
      <c r="S262" s="107"/>
      <c r="T262" s="107"/>
      <c r="U262" s="107"/>
      <c r="V262" s="107"/>
      <c r="W262" s="107"/>
      <c r="X262" s="107"/>
      <c r="Y262" s="107"/>
      <c r="Z262" s="107"/>
    </row>
    <row r="263" spans="2:26" s="36" customFormat="1" x14ac:dyDescent="0.2">
      <c r="B263" s="87" t="s">
        <v>292</v>
      </c>
      <c r="C263" s="87">
        <v>20131</v>
      </c>
      <c r="E263" s="34"/>
      <c r="F263" s="34"/>
      <c r="G263" s="34"/>
      <c r="H263" s="45"/>
      <c r="I263" s="34"/>
      <c r="J263" s="34"/>
      <c r="K263" s="22"/>
      <c r="L263" s="22">
        <v>5870000</v>
      </c>
      <c r="M263" s="23" t="s">
        <v>266</v>
      </c>
      <c r="N263" s="60">
        <v>10</v>
      </c>
      <c r="O263" s="61">
        <f t="shared" si="8"/>
        <v>6457000</v>
      </c>
      <c r="P263" s="61">
        <v>6470000</v>
      </c>
      <c r="Q263" s="84">
        <f t="shared" si="9"/>
        <v>0.10221465076660988</v>
      </c>
      <c r="R263" s="111"/>
      <c r="S263" s="107"/>
      <c r="T263" s="107"/>
      <c r="U263" s="107"/>
      <c r="V263" s="107"/>
      <c r="W263" s="107"/>
      <c r="X263" s="107"/>
      <c r="Y263" s="107"/>
      <c r="Z263" s="107"/>
    </row>
    <row r="264" spans="2:26" s="36" customFormat="1" x14ac:dyDescent="0.2">
      <c r="B264" s="87" t="s">
        <v>293</v>
      </c>
      <c r="C264" s="87">
        <v>20132</v>
      </c>
      <c r="E264" s="34"/>
      <c r="F264" s="34"/>
      <c r="G264" s="34"/>
      <c r="H264" s="45"/>
      <c r="I264" s="34"/>
      <c r="J264" s="34"/>
      <c r="K264" s="22"/>
      <c r="L264" s="22">
        <v>8270000</v>
      </c>
      <c r="M264" s="23" t="s">
        <v>266</v>
      </c>
      <c r="N264" s="60">
        <v>20</v>
      </c>
      <c r="O264" s="61">
        <f t="shared" si="8"/>
        <v>9924000</v>
      </c>
      <c r="P264" s="61">
        <v>9970000</v>
      </c>
      <c r="Q264" s="84">
        <f t="shared" si="9"/>
        <v>0.20556227327690446</v>
      </c>
      <c r="R264" s="111"/>
      <c r="S264" s="107"/>
      <c r="T264" s="107"/>
      <c r="U264" s="107"/>
      <c r="V264" s="107"/>
      <c r="W264" s="107"/>
      <c r="X264" s="107"/>
      <c r="Y264" s="107"/>
      <c r="Z264" s="107"/>
    </row>
    <row r="265" spans="2:26" s="36" customFormat="1" x14ac:dyDescent="0.2">
      <c r="B265" s="87" t="s">
        <v>294</v>
      </c>
      <c r="C265" s="87">
        <v>20133</v>
      </c>
      <c r="E265" s="34"/>
      <c r="F265" s="34"/>
      <c r="G265" s="34"/>
      <c r="H265" s="45"/>
      <c r="I265" s="34"/>
      <c r="J265" s="34"/>
      <c r="K265" s="22"/>
      <c r="L265" s="22">
        <v>10470000</v>
      </c>
      <c r="M265" s="23" t="s">
        <v>266</v>
      </c>
      <c r="N265" s="60">
        <v>30</v>
      </c>
      <c r="O265" s="61">
        <f t="shared" si="8"/>
        <v>13611000</v>
      </c>
      <c r="P265" s="61">
        <v>13670000</v>
      </c>
      <c r="Q265" s="84">
        <f t="shared" si="9"/>
        <v>0.30563514804202485</v>
      </c>
      <c r="R265" s="111"/>
      <c r="S265" s="107"/>
      <c r="T265" s="107"/>
      <c r="U265" s="107"/>
      <c r="V265" s="107"/>
      <c r="W265" s="107"/>
      <c r="X265" s="107"/>
      <c r="Y265" s="107"/>
      <c r="Z265" s="107"/>
    </row>
    <row r="266" spans="2:26" s="36" customFormat="1" x14ac:dyDescent="0.2">
      <c r="B266" s="87" t="s">
        <v>295</v>
      </c>
      <c r="C266" s="87">
        <v>20135</v>
      </c>
      <c r="E266" s="34"/>
      <c r="F266" s="34"/>
      <c r="G266" s="34"/>
      <c r="H266" s="45"/>
      <c r="I266" s="34"/>
      <c r="J266" s="34"/>
      <c r="K266" s="22"/>
      <c r="L266" s="22">
        <v>15670000</v>
      </c>
      <c r="M266" s="23" t="s">
        <v>266</v>
      </c>
      <c r="N266" s="60">
        <v>40</v>
      </c>
      <c r="O266" s="61">
        <f t="shared" si="8"/>
        <v>21938000</v>
      </c>
      <c r="P266" s="61">
        <v>21970000</v>
      </c>
      <c r="Q266" s="84">
        <f t="shared" si="9"/>
        <v>0.40204211869814932</v>
      </c>
      <c r="R266" s="111"/>
      <c r="S266" s="107"/>
      <c r="T266" s="107"/>
      <c r="U266" s="107"/>
      <c r="V266" s="107"/>
      <c r="W266" s="107"/>
      <c r="X266" s="107"/>
      <c r="Y266" s="107"/>
      <c r="Z266" s="107"/>
    </row>
    <row r="267" spans="2:26" s="36" customFormat="1" x14ac:dyDescent="0.2">
      <c r="B267" s="87" t="s">
        <v>296</v>
      </c>
      <c r="C267" s="87">
        <v>20141</v>
      </c>
      <c r="E267" s="34"/>
      <c r="F267" s="34"/>
      <c r="G267" s="34"/>
      <c r="H267" s="45"/>
      <c r="I267" s="34"/>
      <c r="J267" s="34"/>
      <c r="K267" s="22"/>
      <c r="L267" s="22">
        <v>13270000</v>
      </c>
      <c r="M267" s="23" t="s">
        <v>266</v>
      </c>
      <c r="N267" s="60">
        <v>40</v>
      </c>
      <c r="O267" s="61">
        <f t="shared" si="8"/>
        <v>18578000</v>
      </c>
      <c r="P267" s="61">
        <v>18570000</v>
      </c>
      <c r="Q267" s="84">
        <f t="shared" si="9"/>
        <v>0.39939713639788998</v>
      </c>
      <c r="R267" s="111"/>
      <c r="S267" s="107"/>
      <c r="T267" s="107"/>
      <c r="U267" s="107"/>
      <c r="V267" s="107"/>
      <c r="W267" s="107"/>
      <c r="X267" s="107"/>
      <c r="Y267" s="107"/>
      <c r="Z267" s="107"/>
    </row>
    <row r="268" spans="2:26" s="107" customFormat="1" x14ac:dyDescent="0.2">
      <c r="B268" s="110" t="s">
        <v>297</v>
      </c>
      <c r="C268" s="110">
        <v>20144</v>
      </c>
      <c r="E268" s="46"/>
      <c r="F268" s="46"/>
      <c r="G268" s="46"/>
      <c r="H268" s="46"/>
      <c r="I268" s="46"/>
      <c r="J268" s="46"/>
      <c r="K268" s="105"/>
      <c r="L268" s="22">
        <v>24870000</v>
      </c>
      <c r="M268" s="23" t="s">
        <v>266</v>
      </c>
      <c r="N268" s="60">
        <v>25</v>
      </c>
      <c r="O268" s="61">
        <f t="shared" si="8"/>
        <v>31087500</v>
      </c>
      <c r="P268" s="61">
        <v>30870000</v>
      </c>
      <c r="Q268" s="84">
        <f t="shared" si="9"/>
        <v>0.24125452352231605</v>
      </c>
      <c r="R268" s="111"/>
    </row>
    <row r="269" spans="2:26" s="36" customFormat="1" x14ac:dyDescent="0.2">
      <c r="B269" s="87" t="s">
        <v>298</v>
      </c>
      <c r="C269" s="87">
        <v>20311</v>
      </c>
      <c r="E269" s="34"/>
      <c r="F269" s="34"/>
      <c r="G269" s="34"/>
      <c r="H269" s="45"/>
      <c r="I269" s="34"/>
      <c r="J269" s="34"/>
      <c r="K269" s="22"/>
      <c r="L269" s="22">
        <v>3870000</v>
      </c>
      <c r="M269" s="23" t="s">
        <v>266</v>
      </c>
      <c r="N269" s="60">
        <v>10</v>
      </c>
      <c r="O269" s="61">
        <f t="shared" si="8"/>
        <v>4257000</v>
      </c>
      <c r="P269" s="61">
        <v>4270000</v>
      </c>
      <c r="Q269" s="84">
        <f t="shared" si="9"/>
        <v>0.10335917312661498</v>
      </c>
      <c r="R269" s="111"/>
      <c r="S269" s="107"/>
      <c r="T269" s="107"/>
      <c r="U269" s="107"/>
      <c r="V269" s="107"/>
      <c r="W269" s="107"/>
      <c r="X269" s="107"/>
      <c r="Y269" s="107"/>
      <c r="Z269" s="107"/>
    </row>
    <row r="270" spans="2:26" s="36" customFormat="1" x14ac:dyDescent="0.2">
      <c r="B270" s="87" t="s">
        <v>299</v>
      </c>
      <c r="C270" s="87">
        <v>20312</v>
      </c>
      <c r="E270" s="34"/>
      <c r="F270" s="34"/>
      <c r="G270" s="34"/>
      <c r="H270" s="45"/>
      <c r="I270" s="34"/>
      <c r="J270" s="34"/>
      <c r="K270" s="22"/>
      <c r="L270" s="22">
        <v>6470000</v>
      </c>
      <c r="M270" s="23" t="s">
        <v>266</v>
      </c>
      <c r="N270" s="60">
        <v>20</v>
      </c>
      <c r="O270" s="61">
        <f t="shared" si="8"/>
        <v>7764000</v>
      </c>
      <c r="P270" s="61">
        <v>7770000</v>
      </c>
      <c r="Q270" s="84">
        <f t="shared" si="9"/>
        <v>0.20092735703245751</v>
      </c>
      <c r="R270" s="111"/>
      <c r="S270" s="107"/>
      <c r="T270" s="107"/>
      <c r="U270" s="107"/>
      <c r="V270" s="107"/>
      <c r="W270" s="107"/>
      <c r="X270" s="107"/>
      <c r="Y270" s="107"/>
      <c r="Z270" s="107"/>
    </row>
    <row r="271" spans="2:26" s="36" customFormat="1" x14ac:dyDescent="0.2">
      <c r="B271" s="87" t="s">
        <v>300</v>
      </c>
      <c r="C271" s="87">
        <v>20313</v>
      </c>
      <c r="E271" s="34"/>
      <c r="F271" s="34"/>
      <c r="G271" s="34"/>
      <c r="H271" s="45"/>
      <c r="I271" s="34"/>
      <c r="J271" s="34"/>
      <c r="K271" s="22"/>
      <c r="L271" s="22">
        <v>8970000</v>
      </c>
      <c r="M271" s="23" t="s">
        <v>266</v>
      </c>
      <c r="N271" s="60">
        <v>30</v>
      </c>
      <c r="O271" s="61">
        <f t="shared" si="8"/>
        <v>11661000</v>
      </c>
      <c r="P271" s="61">
        <v>11700000</v>
      </c>
      <c r="Q271" s="84">
        <f t="shared" si="9"/>
        <v>0.30434782608695654</v>
      </c>
      <c r="R271" s="111"/>
      <c r="S271" s="107"/>
      <c r="T271" s="107"/>
      <c r="U271" s="107"/>
      <c r="V271" s="107"/>
      <c r="W271" s="107"/>
      <c r="X271" s="107"/>
      <c r="Y271" s="107"/>
      <c r="Z271" s="107"/>
    </row>
    <row r="272" spans="2:26" s="36" customFormat="1" x14ac:dyDescent="0.2">
      <c r="B272" s="87" t="s">
        <v>301</v>
      </c>
      <c r="C272" s="87">
        <v>20315</v>
      </c>
      <c r="E272" s="34"/>
      <c r="F272" s="34"/>
      <c r="G272" s="34"/>
      <c r="H272" s="45"/>
      <c r="I272" s="34"/>
      <c r="J272" s="34"/>
      <c r="K272" s="22"/>
      <c r="L272" s="22">
        <v>14570000</v>
      </c>
      <c r="M272" s="23" t="s">
        <v>266</v>
      </c>
      <c r="N272" s="60">
        <v>40</v>
      </c>
      <c r="O272" s="61">
        <f t="shared" si="8"/>
        <v>20398000</v>
      </c>
      <c r="P272" s="61">
        <v>20370000</v>
      </c>
      <c r="Q272" s="84">
        <f t="shared" si="9"/>
        <v>0.39807824296499655</v>
      </c>
      <c r="R272" s="111"/>
      <c r="S272" s="107"/>
      <c r="T272" s="107"/>
      <c r="U272" s="107"/>
      <c r="V272" s="107"/>
      <c r="W272" s="107"/>
      <c r="X272" s="107"/>
      <c r="Y272" s="107"/>
      <c r="Z272" s="107"/>
    </row>
    <row r="273" spans="2:26" s="36" customFormat="1" x14ac:dyDescent="0.2">
      <c r="B273" s="87" t="s">
        <v>302</v>
      </c>
      <c r="C273" s="87">
        <v>20321</v>
      </c>
      <c r="E273" s="34"/>
      <c r="F273" s="34"/>
      <c r="G273" s="34"/>
      <c r="H273" s="45"/>
      <c r="I273" s="34"/>
      <c r="J273" s="34"/>
      <c r="K273" s="22"/>
      <c r="L273" s="22">
        <v>5370000</v>
      </c>
      <c r="M273" s="23" t="s">
        <v>266</v>
      </c>
      <c r="N273" s="60">
        <v>10</v>
      </c>
      <c r="O273" s="61">
        <f t="shared" si="8"/>
        <v>5907000</v>
      </c>
      <c r="P273" s="61">
        <v>5970000</v>
      </c>
      <c r="Q273" s="84">
        <f t="shared" si="9"/>
        <v>0.11173184357541899</v>
      </c>
      <c r="R273" s="111"/>
      <c r="S273" s="107"/>
      <c r="T273" s="107"/>
      <c r="U273" s="107"/>
      <c r="V273" s="107"/>
      <c r="W273" s="107"/>
      <c r="X273" s="107"/>
      <c r="Y273" s="107"/>
      <c r="Z273" s="107"/>
    </row>
    <row r="274" spans="2:26" s="36" customFormat="1" x14ac:dyDescent="0.2">
      <c r="B274" s="87" t="s">
        <v>303</v>
      </c>
      <c r="C274" s="87">
        <v>20322</v>
      </c>
      <c r="E274" s="34"/>
      <c r="F274" s="34"/>
      <c r="G274" s="34"/>
      <c r="H274" s="45"/>
      <c r="I274" s="34"/>
      <c r="J274" s="34"/>
      <c r="K274" s="22"/>
      <c r="L274" s="22">
        <v>8070000</v>
      </c>
      <c r="M274" s="23" t="s">
        <v>266</v>
      </c>
      <c r="N274" s="60">
        <v>20</v>
      </c>
      <c r="O274" s="61">
        <f t="shared" si="8"/>
        <v>9684000</v>
      </c>
      <c r="P274" s="61">
        <v>9700000</v>
      </c>
      <c r="Q274" s="84">
        <f t="shared" si="9"/>
        <v>0.20198265179677818</v>
      </c>
      <c r="R274" s="111"/>
      <c r="S274" s="107"/>
      <c r="T274" s="107"/>
      <c r="U274" s="107"/>
      <c r="V274" s="107"/>
      <c r="W274" s="107"/>
      <c r="X274" s="107"/>
      <c r="Y274" s="107"/>
      <c r="Z274" s="107"/>
    </row>
    <row r="275" spans="2:26" s="36" customFormat="1" x14ac:dyDescent="0.2">
      <c r="B275" s="87" t="s">
        <v>304</v>
      </c>
      <c r="C275" s="87">
        <v>20323</v>
      </c>
      <c r="E275" s="34"/>
      <c r="F275" s="34"/>
      <c r="G275" s="34"/>
      <c r="H275" s="45"/>
      <c r="I275" s="34"/>
      <c r="J275" s="34"/>
      <c r="K275" s="22"/>
      <c r="L275" s="22">
        <v>10170000</v>
      </c>
      <c r="M275" s="23" t="s">
        <v>266</v>
      </c>
      <c r="N275" s="60">
        <v>30</v>
      </c>
      <c r="O275" s="61">
        <f t="shared" si="8"/>
        <v>13221000</v>
      </c>
      <c r="P275" s="61">
        <v>13270000</v>
      </c>
      <c r="Q275" s="84">
        <f t="shared" si="9"/>
        <v>0.30481809242871188</v>
      </c>
      <c r="R275" s="111"/>
      <c r="S275" s="107"/>
      <c r="T275" s="107"/>
      <c r="U275" s="107"/>
      <c r="V275" s="107"/>
      <c r="W275" s="107"/>
      <c r="X275" s="107"/>
      <c r="Y275" s="107"/>
      <c r="Z275" s="107"/>
    </row>
    <row r="276" spans="2:26" s="36" customFormat="1" x14ac:dyDescent="0.2">
      <c r="B276" s="87" t="s">
        <v>305</v>
      </c>
      <c r="C276" s="87">
        <v>20325</v>
      </c>
      <c r="E276" s="34"/>
      <c r="F276" s="34"/>
      <c r="G276" s="34"/>
      <c r="H276" s="45"/>
      <c r="I276" s="34"/>
      <c r="J276" s="34"/>
      <c r="K276" s="22"/>
      <c r="L276" s="22">
        <v>15070000</v>
      </c>
      <c r="M276" s="23" t="s">
        <v>266</v>
      </c>
      <c r="N276" s="60">
        <v>40</v>
      </c>
      <c r="O276" s="61">
        <f t="shared" si="8"/>
        <v>21098000</v>
      </c>
      <c r="P276" s="61">
        <v>21070000</v>
      </c>
      <c r="Q276" s="84">
        <f t="shared" si="9"/>
        <v>0.39814200398142002</v>
      </c>
      <c r="R276" s="111"/>
      <c r="S276" s="107"/>
      <c r="T276" s="107"/>
      <c r="U276" s="107"/>
      <c r="V276" s="107"/>
      <c r="W276" s="107"/>
      <c r="X276" s="107"/>
      <c r="Y276" s="107"/>
      <c r="Z276" s="107"/>
    </row>
    <row r="277" spans="2:26" s="36" customFormat="1" x14ac:dyDescent="0.2">
      <c r="B277" s="87" t="s">
        <v>306</v>
      </c>
      <c r="C277" s="87">
        <v>20331</v>
      </c>
      <c r="E277" s="34"/>
      <c r="F277" s="34"/>
      <c r="G277" s="34"/>
      <c r="H277" s="45"/>
      <c r="I277" s="34"/>
      <c r="J277" s="34"/>
      <c r="K277" s="22"/>
      <c r="L277" s="22">
        <v>5870000</v>
      </c>
      <c r="M277" s="23" t="s">
        <v>266</v>
      </c>
      <c r="N277" s="60">
        <v>10</v>
      </c>
      <c r="O277" s="61">
        <f t="shared" si="8"/>
        <v>6457000</v>
      </c>
      <c r="P277" s="61">
        <v>6470000</v>
      </c>
      <c r="Q277" s="84">
        <f t="shared" si="9"/>
        <v>0.10221465076660988</v>
      </c>
      <c r="R277" s="111"/>
      <c r="S277" s="107"/>
      <c r="T277" s="107"/>
      <c r="U277" s="107"/>
      <c r="V277" s="107"/>
      <c r="W277" s="107"/>
      <c r="X277" s="107"/>
      <c r="Y277" s="107"/>
      <c r="Z277" s="107"/>
    </row>
    <row r="278" spans="2:26" s="36" customFormat="1" x14ac:dyDescent="0.2">
      <c r="B278" s="87" t="s">
        <v>307</v>
      </c>
      <c r="C278" s="87">
        <v>20332</v>
      </c>
      <c r="E278" s="34"/>
      <c r="F278" s="34"/>
      <c r="G278" s="34"/>
      <c r="H278" s="45"/>
      <c r="I278" s="34"/>
      <c r="J278" s="34"/>
      <c r="K278" s="22"/>
      <c r="L278" s="22">
        <v>8270000</v>
      </c>
      <c r="M278" s="23" t="s">
        <v>266</v>
      </c>
      <c r="N278" s="60">
        <v>20</v>
      </c>
      <c r="O278" s="61">
        <f t="shared" si="8"/>
        <v>9924000</v>
      </c>
      <c r="P278" s="61">
        <v>9970000</v>
      </c>
      <c r="Q278" s="84">
        <f t="shared" si="9"/>
        <v>0.20556227327690446</v>
      </c>
      <c r="R278" s="111"/>
      <c r="S278" s="107"/>
      <c r="T278" s="107"/>
      <c r="U278" s="107"/>
      <c r="V278" s="107"/>
      <c r="W278" s="107"/>
      <c r="X278" s="107"/>
      <c r="Y278" s="107"/>
      <c r="Z278" s="107"/>
    </row>
    <row r="279" spans="2:26" s="36" customFormat="1" x14ac:dyDescent="0.2">
      <c r="B279" s="87" t="s">
        <v>308</v>
      </c>
      <c r="C279" s="87">
        <v>20333</v>
      </c>
      <c r="E279" s="34"/>
      <c r="F279" s="34"/>
      <c r="G279" s="34"/>
      <c r="H279" s="45"/>
      <c r="I279" s="34"/>
      <c r="J279" s="34"/>
      <c r="K279" s="22"/>
      <c r="L279" s="22">
        <v>10470000</v>
      </c>
      <c r="M279" s="23" t="s">
        <v>266</v>
      </c>
      <c r="N279" s="60">
        <v>30</v>
      </c>
      <c r="O279" s="61">
        <f t="shared" si="8"/>
        <v>13611000</v>
      </c>
      <c r="P279" s="61">
        <v>13670000</v>
      </c>
      <c r="Q279" s="84">
        <f t="shared" si="9"/>
        <v>0.30563514804202485</v>
      </c>
      <c r="R279" s="111"/>
      <c r="S279" s="107"/>
      <c r="T279" s="107"/>
      <c r="U279" s="107"/>
      <c r="V279" s="107"/>
      <c r="W279" s="107"/>
      <c r="X279" s="107"/>
      <c r="Y279" s="107"/>
      <c r="Z279" s="107"/>
    </row>
    <row r="280" spans="2:26" s="36" customFormat="1" x14ac:dyDescent="0.2">
      <c r="B280" s="87" t="s">
        <v>309</v>
      </c>
      <c r="C280" s="87">
        <v>20335</v>
      </c>
      <c r="E280" s="34"/>
      <c r="F280" s="34"/>
      <c r="G280" s="34"/>
      <c r="H280" s="45"/>
      <c r="I280" s="34"/>
      <c r="J280" s="34"/>
      <c r="K280" s="22"/>
      <c r="L280" s="22">
        <v>15670000</v>
      </c>
      <c r="M280" s="23" t="s">
        <v>266</v>
      </c>
      <c r="N280" s="60">
        <v>40</v>
      </c>
      <c r="O280" s="61">
        <f t="shared" si="8"/>
        <v>21938000</v>
      </c>
      <c r="P280" s="61">
        <v>21970000</v>
      </c>
      <c r="Q280" s="84">
        <f t="shared" si="9"/>
        <v>0.40204211869814932</v>
      </c>
      <c r="R280" s="111"/>
      <c r="S280" s="107"/>
      <c r="T280" s="107"/>
      <c r="U280" s="107"/>
      <c r="V280" s="107"/>
      <c r="W280" s="107"/>
      <c r="X280" s="107"/>
      <c r="Y280" s="107"/>
      <c r="Z280" s="107"/>
    </row>
    <row r="281" spans="2:26" s="36" customFormat="1" x14ac:dyDescent="0.2">
      <c r="B281" s="87" t="s">
        <v>310</v>
      </c>
      <c r="C281" s="87">
        <v>20341</v>
      </c>
      <c r="E281" s="34"/>
      <c r="F281" s="34"/>
      <c r="G281" s="34"/>
      <c r="H281" s="45"/>
      <c r="I281" s="34"/>
      <c r="J281" s="34"/>
      <c r="K281" s="22"/>
      <c r="L281" s="22">
        <v>13270000</v>
      </c>
      <c r="M281" s="23" t="s">
        <v>266</v>
      </c>
      <c r="N281" s="60">
        <v>40</v>
      </c>
      <c r="O281" s="61">
        <f t="shared" si="8"/>
        <v>18578000</v>
      </c>
      <c r="P281" s="61">
        <v>18570000</v>
      </c>
      <c r="Q281" s="84">
        <f t="shared" si="9"/>
        <v>0.39939713639788998</v>
      </c>
      <c r="R281" s="111"/>
      <c r="S281" s="107"/>
      <c r="T281" s="107"/>
      <c r="U281" s="107"/>
      <c r="V281" s="107"/>
      <c r="W281" s="107"/>
      <c r="X281" s="107"/>
      <c r="Y281" s="107"/>
      <c r="Z281" s="107"/>
    </row>
    <row r="282" spans="2:26" s="107" customFormat="1" x14ac:dyDescent="0.2">
      <c r="B282" s="110" t="s">
        <v>311</v>
      </c>
      <c r="C282" s="110">
        <v>20344</v>
      </c>
      <c r="E282" s="46"/>
      <c r="F282" s="46"/>
      <c r="G282" s="46"/>
      <c r="H282" s="46"/>
      <c r="I282" s="46"/>
      <c r="J282" s="46"/>
      <c r="K282" s="105"/>
      <c r="L282" s="22">
        <v>24870000</v>
      </c>
      <c r="M282" s="23" t="s">
        <v>266</v>
      </c>
      <c r="N282" s="60">
        <v>25</v>
      </c>
      <c r="O282" s="61">
        <f t="shared" si="8"/>
        <v>31087500</v>
      </c>
      <c r="P282" s="61">
        <v>30870000</v>
      </c>
      <c r="Q282" s="84">
        <f t="shared" si="9"/>
        <v>0.24125452352231605</v>
      </c>
      <c r="R282" s="111"/>
    </row>
    <row r="283" spans="2:26" s="36" customFormat="1" x14ac:dyDescent="0.2">
      <c r="B283" s="87" t="s">
        <v>312</v>
      </c>
      <c r="C283" s="87">
        <v>20411</v>
      </c>
      <c r="E283" s="34"/>
      <c r="F283" s="34"/>
      <c r="G283" s="34"/>
      <c r="H283" s="45"/>
      <c r="I283" s="34"/>
      <c r="J283" s="34"/>
      <c r="K283" s="22"/>
      <c r="L283" s="22">
        <v>3870000</v>
      </c>
      <c r="M283" s="23" t="s">
        <v>266</v>
      </c>
      <c r="N283" s="60">
        <v>10</v>
      </c>
      <c r="O283" s="61">
        <f t="shared" si="8"/>
        <v>4257000</v>
      </c>
      <c r="P283" s="61">
        <v>4270000</v>
      </c>
      <c r="Q283" s="84">
        <f t="shared" si="9"/>
        <v>0.10335917312661498</v>
      </c>
      <c r="R283" s="111"/>
      <c r="S283" s="107"/>
      <c r="T283" s="107"/>
      <c r="U283" s="107"/>
      <c r="V283" s="107"/>
      <c r="W283" s="107"/>
      <c r="X283" s="107"/>
      <c r="Y283" s="107"/>
      <c r="Z283" s="107"/>
    </row>
    <row r="284" spans="2:26" s="36" customFormat="1" x14ac:dyDescent="0.2">
      <c r="B284" s="87" t="s">
        <v>313</v>
      </c>
      <c r="C284" s="87">
        <v>20412</v>
      </c>
      <c r="E284" s="34"/>
      <c r="F284" s="34"/>
      <c r="G284" s="34"/>
      <c r="H284" s="45"/>
      <c r="I284" s="34"/>
      <c r="J284" s="34"/>
      <c r="K284" s="22"/>
      <c r="L284" s="22">
        <v>6470000</v>
      </c>
      <c r="M284" s="23" t="s">
        <v>266</v>
      </c>
      <c r="N284" s="60">
        <v>20</v>
      </c>
      <c r="O284" s="61">
        <f t="shared" si="8"/>
        <v>7764000</v>
      </c>
      <c r="P284" s="61">
        <v>7770000</v>
      </c>
      <c r="Q284" s="84">
        <f t="shared" si="9"/>
        <v>0.20092735703245751</v>
      </c>
      <c r="R284" s="111"/>
      <c r="S284" s="107"/>
      <c r="T284" s="107"/>
      <c r="U284" s="107"/>
      <c r="V284" s="107"/>
      <c r="W284" s="107"/>
      <c r="X284" s="107"/>
      <c r="Y284" s="107"/>
      <c r="Z284" s="107"/>
    </row>
    <row r="285" spans="2:26" s="36" customFormat="1" x14ac:dyDescent="0.2">
      <c r="B285" s="87" t="s">
        <v>314</v>
      </c>
      <c r="C285" s="87">
        <v>20413</v>
      </c>
      <c r="E285" s="34"/>
      <c r="F285" s="34"/>
      <c r="G285" s="34"/>
      <c r="H285" s="45"/>
      <c r="I285" s="34"/>
      <c r="J285" s="34"/>
      <c r="K285" s="22"/>
      <c r="L285" s="22">
        <v>8970000</v>
      </c>
      <c r="M285" s="23" t="s">
        <v>266</v>
      </c>
      <c r="N285" s="60">
        <v>30</v>
      </c>
      <c r="O285" s="61">
        <f t="shared" si="8"/>
        <v>11661000</v>
      </c>
      <c r="P285" s="61">
        <v>11700000</v>
      </c>
      <c r="Q285" s="84">
        <f t="shared" si="9"/>
        <v>0.30434782608695654</v>
      </c>
      <c r="R285" s="111"/>
      <c r="S285" s="107"/>
      <c r="T285" s="107"/>
      <c r="U285" s="107"/>
      <c r="V285" s="107"/>
      <c r="W285" s="107"/>
      <c r="X285" s="107"/>
      <c r="Y285" s="107"/>
      <c r="Z285" s="107"/>
    </row>
    <row r="286" spans="2:26" s="36" customFormat="1" x14ac:dyDescent="0.2">
      <c r="B286" s="87" t="s">
        <v>315</v>
      </c>
      <c r="C286" s="87">
        <v>20415</v>
      </c>
      <c r="E286" s="34"/>
      <c r="F286" s="34"/>
      <c r="G286" s="34"/>
      <c r="H286" s="45"/>
      <c r="I286" s="34"/>
      <c r="J286" s="34"/>
      <c r="K286" s="22"/>
      <c r="L286" s="22">
        <v>14570000</v>
      </c>
      <c r="M286" s="23" t="s">
        <v>266</v>
      </c>
      <c r="N286" s="60">
        <v>40</v>
      </c>
      <c r="O286" s="61">
        <f t="shared" si="8"/>
        <v>20398000</v>
      </c>
      <c r="P286" s="61">
        <v>20370000</v>
      </c>
      <c r="Q286" s="84">
        <f t="shared" si="9"/>
        <v>0.39807824296499655</v>
      </c>
      <c r="R286" s="111"/>
      <c r="S286" s="107"/>
      <c r="T286" s="107"/>
      <c r="U286" s="107"/>
      <c r="V286" s="107"/>
      <c r="W286" s="107"/>
      <c r="X286" s="107"/>
      <c r="Y286" s="107"/>
      <c r="Z286" s="107"/>
    </row>
    <row r="287" spans="2:26" s="36" customFormat="1" x14ac:dyDescent="0.2">
      <c r="B287" s="87" t="s">
        <v>316</v>
      </c>
      <c r="C287" s="87">
        <v>20421</v>
      </c>
      <c r="E287" s="34"/>
      <c r="F287" s="34"/>
      <c r="G287" s="34"/>
      <c r="H287" s="45"/>
      <c r="I287" s="34"/>
      <c r="J287" s="34"/>
      <c r="K287" s="22"/>
      <c r="L287" s="22">
        <v>5370000</v>
      </c>
      <c r="M287" s="23" t="s">
        <v>266</v>
      </c>
      <c r="N287" s="60">
        <v>10</v>
      </c>
      <c r="O287" s="61">
        <f t="shared" si="8"/>
        <v>5907000</v>
      </c>
      <c r="P287" s="61">
        <v>5970000</v>
      </c>
      <c r="Q287" s="84">
        <f t="shared" si="9"/>
        <v>0.11173184357541899</v>
      </c>
      <c r="R287" s="111"/>
      <c r="S287" s="107"/>
      <c r="T287" s="107"/>
      <c r="U287" s="107"/>
      <c r="V287" s="107"/>
      <c r="W287" s="107"/>
      <c r="X287" s="107"/>
      <c r="Y287" s="107"/>
      <c r="Z287" s="107"/>
    </row>
    <row r="288" spans="2:26" s="36" customFormat="1" x14ac:dyDescent="0.2">
      <c r="B288" s="87" t="s">
        <v>317</v>
      </c>
      <c r="C288" s="87">
        <v>20422</v>
      </c>
      <c r="E288" s="34"/>
      <c r="F288" s="34"/>
      <c r="G288" s="34"/>
      <c r="H288" s="45"/>
      <c r="I288" s="34"/>
      <c r="J288" s="34"/>
      <c r="K288" s="22"/>
      <c r="L288" s="22">
        <v>8070000</v>
      </c>
      <c r="M288" s="23" t="s">
        <v>266</v>
      </c>
      <c r="N288" s="60">
        <v>20</v>
      </c>
      <c r="O288" s="61">
        <f t="shared" si="8"/>
        <v>9684000</v>
      </c>
      <c r="P288" s="61">
        <v>9700000</v>
      </c>
      <c r="Q288" s="84">
        <f t="shared" si="9"/>
        <v>0.20198265179677818</v>
      </c>
      <c r="R288" s="111"/>
      <c r="S288" s="107"/>
      <c r="T288" s="107"/>
      <c r="U288" s="107"/>
      <c r="V288" s="107"/>
      <c r="W288" s="107"/>
      <c r="X288" s="107"/>
      <c r="Y288" s="107"/>
      <c r="Z288" s="107"/>
    </row>
    <row r="289" spans="2:26" s="36" customFormat="1" x14ac:dyDescent="0.2">
      <c r="B289" s="87" t="s">
        <v>318</v>
      </c>
      <c r="C289" s="87">
        <v>20423</v>
      </c>
      <c r="E289" s="34"/>
      <c r="F289" s="34"/>
      <c r="G289" s="34"/>
      <c r="H289" s="45"/>
      <c r="I289" s="34"/>
      <c r="J289" s="34"/>
      <c r="K289" s="22"/>
      <c r="L289" s="22">
        <v>10170000</v>
      </c>
      <c r="M289" s="23" t="s">
        <v>266</v>
      </c>
      <c r="N289" s="60">
        <v>30</v>
      </c>
      <c r="O289" s="61">
        <f t="shared" si="8"/>
        <v>13221000</v>
      </c>
      <c r="P289" s="61">
        <v>13270000</v>
      </c>
      <c r="Q289" s="84">
        <f t="shared" si="9"/>
        <v>0.30481809242871188</v>
      </c>
      <c r="R289" s="111"/>
      <c r="S289" s="107"/>
      <c r="T289" s="107"/>
      <c r="U289" s="107"/>
      <c r="V289" s="107"/>
      <c r="W289" s="107"/>
      <c r="X289" s="107"/>
      <c r="Y289" s="107"/>
      <c r="Z289" s="107"/>
    </row>
    <row r="290" spans="2:26" s="36" customFormat="1" x14ac:dyDescent="0.2">
      <c r="B290" s="87" t="s">
        <v>319</v>
      </c>
      <c r="C290" s="87">
        <v>20425</v>
      </c>
      <c r="E290" s="34"/>
      <c r="F290" s="34"/>
      <c r="G290" s="34"/>
      <c r="H290" s="45"/>
      <c r="I290" s="34"/>
      <c r="J290" s="34"/>
      <c r="K290" s="22"/>
      <c r="L290" s="22">
        <v>15070000</v>
      </c>
      <c r="M290" s="23" t="s">
        <v>266</v>
      </c>
      <c r="N290" s="60">
        <v>40</v>
      </c>
      <c r="O290" s="61">
        <f t="shared" si="8"/>
        <v>21098000</v>
      </c>
      <c r="P290" s="61">
        <v>21070000</v>
      </c>
      <c r="Q290" s="84">
        <f t="shared" si="9"/>
        <v>0.39814200398142002</v>
      </c>
      <c r="R290" s="111"/>
      <c r="S290" s="107"/>
      <c r="T290" s="107"/>
      <c r="U290" s="107"/>
      <c r="V290" s="107"/>
      <c r="W290" s="107"/>
      <c r="X290" s="107"/>
      <c r="Y290" s="107"/>
      <c r="Z290" s="107"/>
    </row>
    <row r="291" spans="2:26" s="36" customFormat="1" x14ac:dyDescent="0.2">
      <c r="B291" s="87" t="s">
        <v>320</v>
      </c>
      <c r="C291" s="87">
        <v>20431</v>
      </c>
      <c r="E291" s="34"/>
      <c r="F291" s="34"/>
      <c r="G291" s="34"/>
      <c r="H291" s="45"/>
      <c r="I291" s="34"/>
      <c r="J291" s="34"/>
      <c r="K291" s="22"/>
      <c r="L291" s="22">
        <v>5870000</v>
      </c>
      <c r="M291" s="23" t="s">
        <v>266</v>
      </c>
      <c r="N291" s="60">
        <v>10</v>
      </c>
      <c r="O291" s="61">
        <f t="shared" si="8"/>
        <v>6457000</v>
      </c>
      <c r="P291" s="61">
        <v>6470000</v>
      </c>
      <c r="Q291" s="84">
        <f t="shared" si="9"/>
        <v>0.10221465076660988</v>
      </c>
      <c r="R291" s="111"/>
      <c r="S291" s="107"/>
      <c r="T291" s="107"/>
      <c r="U291" s="107"/>
      <c r="V291" s="107"/>
      <c r="W291" s="107"/>
      <c r="X291" s="107"/>
      <c r="Y291" s="107"/>
      <c r="Z291" s="107"/>
    </row>
    <row r="292" spans="2:26" s="36" customFormat="1" x14ac:dyDescent="0.2">
      <c r="B292" s="87" t="s">
        <v>321</v>
      </c>
      <c r="C292" s="87">
        <v>20432</v>
      </c>
      <c r="E292" s="34"/>
      <c r="F292" s="34"/>
      <c r="G292" s="34"/>
      <c r="H292" s="45"/>
      <c r="I292" s="34"/>
      <c r="J292" s="34"/>
      <c r="K292" s="22"/>
      <c r="L292" s="22">
        <v>8270000</v>
      </c>
      <c r="M292" s="23" t="s">
        <v>266</v>
      </c>
      <c r="N292" s="60">
        <v>20</v>
      </c>
      <c r="O292" s="61">
        <f t="shared" si="8"/>
        <v>9924000</v>
      </c>
      <c r="P292" s="61">
        <v>9970000</v>
      </c>
      <c r="Q292" s="84">
        <f t="shared" si="9"/>
        <v>0.20556227327690446</v>
      </c>
      <c r="R292" s="111"/>
      <c r="S292" s="107"/>
      <c r="T292" s="107"/>
      <c r="U292" s="107"/>
      <c r="V292" s="107"/>
      <c r="W292" s="107"/>
      <c r="X292" s="107"/>
      <c r="Y292" s="107"/>
      <c r="Z292" s="107"/>
    </row>
    <row r="293" spans="2:26" s="36" customFormat="1" x14ac:dyDescent="0.2">
      <c r="B293" s="87" t="s">
        <v>322</v>
      </c>
      <c r="C293" s="87">
        <v>20433</v>
      </c>
      <c r="E293" s="34"/>
      <c r="F293" s="34"/>
      <c r="G293" s="34"/>
      <c r="H293" s="45"/>
      <c r="I293" s="34"/>
      <c r="J293" s="34"/>
      <c r="K293" s="22"/>
      <c r="L293" s="22">
        <v>10470000</v>
      </c>
      <c r="M293" s="23" t="s">
        <v>266</v>
      </c>
      <c r="N293" s="60">
        <v>30</v>
      </c>
      <c r="O293" s="61">
        <f t="shared" si="8"/>
        <v>13611000</v>
      </c>
      <c r="P293" s="61">
        <v>13670000</v>
      </c>
      <c r="Q293" s="84">
        <f t="shared" si="9"/>
        <v>0.30563514804202485</v>
      </c>
      <c r="R293" s="111"/>
      <c r="S293" s="107"/>
      <c r="T293" s="107"/>
      <c r="U293" s="107"/>
      <c r="V293" s="107"/>
      <c r="W293" s="107"/>
      <c r="X293" s="107"/>
      <c r="Y293" s="107"/>
      <c r="Z293" s="107"/>
    </row>
    <row r="294" spans="2:26" s="36" customFormat="1" x14ac:dyDescent="0.2">
      <c r="B294" s="87" t="s">
        <v>323</v>
      </c>
      <c r="C294" s="87">
        <v>20435</v>
      </c>
      <c r="E294" s="34"/>
      <c r="F294" s="34"/>
      <c r="G294" s="34"/>
      <c r="H294" s="45"/>
      <c r="I294" s="34"/>
      <c r="J294" s="34"/>
      <c r="K294" s="22"/>
      <c r="L294" s="22">
        <v>15670000</v>
      </c>
      <c r="M294" s="23" t="s">
        <v>266</v>
      </c>
      <c r="N294" s="60">
        <v>40</v>
      </c>
      <c r="O294" s="61">
        <f t="shared" si="8"/>
        <v>21938000</v>
      </c>
      <c r="P294" s="61">
        <v>21970000</v>
      </c>
      <c r="Q294" s="84">
        <f t="shared" si="9"/>
        <v>0.40204211869814932</v>
      </c>
      <c r="R294" s="111"/>
      <c r="S294" s="107"/>
      <c r="T294" s="107"/>
      <c r="U294" s="107"/>
      <c r="V294" s="107"/>
      <c r="W294" s="107"/>
      <c r="X294" s="107"/>
      <c r="Y294" s="107"/>
      <c r="Z294" s="107"/>
    </row>
    <row r="295" spans="2:26" s="36" customFormat="1" x14ac:dyDescent="0.2">
      <c r="B295" s="87" t="s">
        <v>324</v>
      </c>
      <c r="C295" s="87">
        <v>20441</v>
      </c>
      <c r="E295" s="34"/>
      <c r="F295" s="34"/>
      <c r="G295" s="34"/>
      <c r="H295" s="45"/>
      <c r="I295" s="34"/>
      <c r="J295" s="34"/>
      <c r="K295" s="22"/>
      <c r="L295" s="22">
        <v>13270000</v>
      </c>
      <c r="M295" s="23" t="s">
        <v>266</v>
      </c>
      <c r="N295" s="60">
        <v>40</v>
      </c>
      <c r="O295" s="61">
        <f t="shared" si="8"/>
        <v>18578000</v>
      </c>
      <c r="P295" s="61">
        <v>18570000</v>
      </c>
      <c r="Q295" s="84">
        <f t="shared" si="9"/>
        <v>0.39939713639788998</v>
      </c>
      <c r="R295" s="111"/>
      <c r="S295" s="107"/>
      <c r="T295" s="107"/>
      <c r="U295" s="107"/>
      <c r="V295" s="107"/>
      <c r="W295" s="107"/>
      <c r="X295" s="107"/>
      <c r="Y295" s="107"/>
      <c r="Z295" s="107"/>
    </row>
    <row r="296" spans="2:26" s="107" customFormat="1" x14ac:dyDescent="0.2">
      <c r="B296" s="110" t="s">
        <v>325</v>
      </c>
      <c r="C296" s="110">
        <v>20444</v>
      </c>
      <c r="E296" s="46"/>
      <c r="F296" s="46"/>
      <c r="G296" s="46"/>
      <c r="H296" s="46"/>
      <c r="I296" s="46"/>
      <c r="J296" s="46"/>
      <c r="K296" s="105"/>
      <c r="L296" s="22">
        <v>24870000</v>
      </c>
      <c r="M296" s="23" t="s">
        <v>266</v>
      </c>
      <c r="N296" s="60">
        <v>25</v>
      </c>
      <c r="O296" s="61">
        <f t="shared" si="8"/>
        <v>31087500</v>
      </c>
      <c r="P296" s="61">
        <v>30870000</v>
      </c>
      <c r="Q296" s="84">
        <f t="shared" si="9"/>
        <v>0.24125452352231605</v>
      </c>
      <c r="R296" s="111"/>
    </row>
    <row r="297" spans="2:26" s="36" customFormat="1" x14ac:dyDescent="0.2">
      <c r="B297" s="87" t="s">
        <v>326</v>
      </c>
      <c r="C297" s="87">
        <v>20511</v>
      </c>
      <c r="E297" s="34"/>
      <c r="F297" s="34"/>
      <c r="G297" s="34"/>
      <c r="H297" s="45"/>
      <c r="I297" s="34"/>
      <c r="J297" s="34"/>
      <c r="K297" s="22"/>
      <c r="L297" s="22">
        <v>3870000</v>
      </c>
      <c r="M297" s="23" t="s">
        <v>266</v>
      </c>
      <c r="N297" s="60">
        <v>10</v>
      </c>
      <c r="O297" s="61">
        <f t="shared" si="8"/>
        <v>4257000</v>
      </c>
      <c r="P297" s="61">
        <v>4270000</v>
      </c>
      <c r="Q297" s="84">
        <f t="shared" si="9"/>
        <v>0.10335917312661498</v>
      </c>
      <c r="R297" s="111"/>
      <c r="S297" s="107"/>
      <c r="T297" s="107"/>
      <c r="U297" s="107"/>
      <c r="V297" s="107"/>
      <c r="W297" s="107"/>
      <c r="X297" s="107"/>
      <c r="Y297" s="107"/>
      <c r="Z297" s="107"/>
    </row>
    <row r="298" spans="2:26" s="36" customFormat="1" x14ac:dyDescent="0.2">
      <c r="B298" s="87" t="s">
        <v>327</v>
      </c>
      <c r="C298" s="87">
        <v>20512</v>
      </c>
      <c r="E298" s="34"/>
      <c r="F298" s="34"/>
      <c r="G298" s="34"/>
      <c r="H298" s="45"/>
      <c r="I298" s="34"/>
      <c r="J298" s="34"/>
      <c r="K298" s="22"/>
      <c r="L298" s="22">
        <v>6470000</v>
      </c>
      <c r="M298" s="23" t="s">
        <v>266</v>
      </c>
      <c r="N298" s="60">
        <v>20</v>
      </c>
      <c r="O298" s="61">
        <f t="shared" si="8"/>
        <v>7764000</v>
      </c>
      <c r="P298" s="61">
        <v>7770000</v>
      </c>
      <c r="Q298" s="84">
        <f t="shared" si="9"/>
        <v>0.20092735703245751</v>
      </c>
      <c r="R298" s="111"/>
      <c r="S298" s="107"/>
      <c r="T298" s="107"/>
      <c r="U298" s="107"/>
      <c r="V298" s="107"/>
      <c r="W298" s="107"/>
      <c r="X298" s="107"/>
      <c r="Y298" s="107"/>
      <c r="Z298" s="107"/>
    </row>
    <row r="299" spans="2:26" s="36" customFormat="1" x14ac:dyDescent="0.2">
      <c r="B299" s="87" t="s">
        <v>328</v>
      </c>
      <c r="C299" s="87">
        <v>20513</v>
      </c>
      <c r="E299" s="34"/>
      <c r="F299" s="34"/>
      <c r="G299" s="34"/>
      <c r="H299" s="45"/>
      <c r="I299" s="34"/>
      <c r="J299" s="34"/>
      <c r="K299" s="22"/>
      <c r="L299" s="22">
        <v>8970000</v>
      </c>
      <c r="M299" s="23" t="s">
        <v>266</v>
      </c>
      <c r="N299" s="60">
        <v>30</v>
      </c>
      <c r="O299" s="61">
        <f t="shared" si="8"/>
        <v>11661000</v>
      </c>
      <c r="P299" s="61">
        <v>11700000</v>
      </c>
      <c r="Q299" s="84">
        <f t="shared" si="9"/>
        <v>0.30434782608695654</v>
      </c>
      <c r="R299" s="111"/>
      <c r="S299" s="107"/>
      <c r="T299" s="107"/>
      <c r="U299" s="107"/>
      <c r="V299" s="107"/>
      <c r="W299" s="107"/>
      <c r="X299" s="107"/>
      <c r="Y299" s="107"/>
      <c r="Z299" s="107"/>
    </row>
    <row r="300" spans="2:26" s="36" customFormat="1" x14ac:dyDescent="0.2">
      <c r="B300" s="87" t="s">
        <v>329</v>
      </c>
      <c r="C300" s="87">
        <v>20515</v>
      </c>
      <c r="E300" s="34"/>
      <c r="F300" s="34"/>
      <c r="G300" s="34"/>
      <c r="H300" s="45"/>
      <c r="I300" s="34"/>
      <c r="J300" s="34"/>
      <c r="K300" s="22"/>
      <c r="L300" s="22">
        <v>14570000</v>
      </c>
      <c r="M300" s="23" t="s">
        <v>266</v>
      </c>
      <c r="N300" s="60">
        <v>40</v>
      </c>
      <c r="O300" s="61">
        <f t="shared" si="8"/>
        <v>20398000</v>
      </c>
      <c r="P300" s="61">
        <v>20370000</v>
      </c>
      <c r="Q300" s="84">
        <f t="shared" si="9"/>
        <v>0.39807824296499655</v>
      </c>
      <c r="R300" s="111"/>
      <c r="S300" s="107"/>
      <c r="T300" s="107"/>
      <c r="U300" s="107"/>
      <c r="V300" s="107"/>
      <c r="W300" s="107"/>
      <c r="X300" s="107"/>
      <c r="Y300" s="107"/>
      <c r="Z300" s="107"/>
    </row>
    <row r="301" spans="2:26" s="36" customFormat="1" x14ac:dyDescent="0.2">
      <c r="B301" s="87" t="s">
        <v>330</v>
      </c>
      <c r="C301" s="87">
        <v>20521</v>
      </c>
      <c r="E301" s="34"/>
      <c r="F301" s="34"/>
      <c r="G301" s="34"/>
      <c r="H301" s="45"/>
      <c r="I301" s="34"/>
      <c r="J301" s="34"/>
      <c r="K301" s="22"/>
      <c r="L301" s="22">
        <v>5370000</v>
      </c>
      <c r="M301" s="23" t="s">
        <v>266</v>
      </c>
      <c r="N301" s="60">
        <v>10</v>
      </c>
      <c r="O301" s="61">
        <f t="shared" si="8"/>
        <v>5907000</v>
      </c>
      <c r="P301" s="61">
        <v>5970000</v>
      </c>
      <c r="Q301" s="84">
        <f t="shared" si="9"/>
        <v>0.11173184357541899</v>
      </c>
      <c r="R301" s="111"/>
      <c r="S301" s="107"/>
      <c r="T301" s="107"/>
      <c r="U301" s="107"/>
      <c r="V301" s="107"/>
      <c r="W301" s="107"/>
      <c r="X301" s="107"/>
      <c r="Y301" s="107"/>
      <c r="Z301" s="107"/>
    </row>
    <row r="302" spans="2:26" s="36" customFormat="1" x14ac:dyDescent="0.2">
      <c r="B302" s="87" t="s">
        <v>331</v>
      </c>
      <c r="C302" s="87">
        <v>20522</v>
      </c>
      <c r="E302" s="34"/>
      <c r="F302" s="34"/>
      <c r="G302" s="34"/>
      <c r="H302" s="45"/>
      <c r="I302" s="34"/>
      <c r="J302" s="34"/>
      <c r="K302" s="22"/>
      <c r="L302" s="22">
        <v>8070000</v>
      </c>
      <c r="M302" s="23" t="s">
        <v>266</v>
      </c>
      <c r="N302" s="60">
        <v>20</v>
      </c>
      <c r="O302" s="61">
        <f t="shared" si="8"/>
        <v>9684000</v>
      </c>
      <c r="P302" s="61">
        <v>9700000</v>
      </c>
      <c r="Q302" s="84">
        <f t="shared" si="9"/>
        <v>0.20198265179677818</v>
      </c>
      <c r="R302" s="111"/>
      <c r="S302" s="107"/>
      <c r="T302" s="107"/>
      <c r="U302" s="107"/>
      <c r="V302" s="107"/>
      <c r="W302" s="107"/>
      <c r="X302" s="107"/>
      <c r="Y302" s="107"/>
      <c r="Z302" s="107"/>
    </row>
    <row r="303" spans="2:26" s="36" customFormat="1" x14ac:dyDescent="0.2">
      <c r="B303" s="87" t="s">
        <v>332</v>
      </c>
      <c r="C303" s="87">
        <v>20523</v>
      </c>
      <c r="E303" s="34"/>
      <c r="F303" s="34"/>
      <c r="G303" s="34"/>
      <c r="H303" s="45"/>
      <c r="I303" s="34"/>
      <c r="J303" s="34"/>
      <c r="K303" s="22"/>
      <c r="L303" s="22">
        <v>10170000</v>
      </c>
      <c r="M303" s="23" t="s">
        <v>266</v>
      </c>
      <c r="N303" s="60">
        <v>30</v>
      </c>
      <c r="O303" s="61">
        <f t="shared" si="8"/>
        <v>13221000</v>
      </c>
      <c r="P303" s="61">
        <v>13270000</v>
      </c>
      <c r="Q303" s="84">
        <f t="shared" si="9"/>
        <v>0.30481809242871188</v>
      </c>
      <c r="R303" s="111"/>
      <c r="S303" s="107"/>
      <c r="T303" s="107"/>
      <c r="U303" s="107"/>
      <c r="V303" s="107"/>
      <c r="W303" s="107"/>
      <c r="X303" s="107"/>
      <c r="Y303" s="107"/>
      <c r="Z303" s="107"/>
    </row>
    <row r="304" spans="2:26" s="36" customFormat="1" x14ac:dyDescent="0.2">
      <c r="B304" s="87" t="s">
        <v>333</v>
      </c>
      <c r="C304" s="87">
        <v>20525</v>
      </c>
      <c r="E304" s="34"/>
      <c r="F304" s="34"/>
      <c r="G304" s="34"/>
      <c r="H304" s="45"/>
      <c r="I304" s="34"/>
      <c r="J304" s="34"/>
      <c r="K304" s="22"/>
      <c r="L304" s="22">
        <v>15070000</v>
      </c>
      <c r="M304" s="23" t="s">
        <v>266</v>
      </c>
      <c r="N304" s="60">
        <v>40</v>
      </c>
      <c r="O304" s="61">
        <f t="shared" si="8"/>
        <v>21098000</v>
      </c>
      <c r="P304" s="61">
        <v>21070000</v>
      </c>
      <c r="Q304" s="84">
        <f t="shared" si="9"/>
        <v>0.39814200398142002</v>
      </c>
      <c r="R304" s="111"/>
      <c r="S304" s="107"/>
      <c r="T304" s="107"/>
      <c r="U304" s="107"/>
      <c r="V304" s="107"/>
      <c r="W304" s="107"/>
      <c r="X304" s="107"/>
      <c r="Y304" s="107"/>
      <c r="Z304" s="107"/>
    </row>
    <row r="305" spans="2:26" s="36" customFormat="1" x14ac:dyDescent="0.2">
      <c r="B305" s="87" t="s">
        <v>334</v>
      </c>
      <c r="C305" s="87">
        <v>20531</v>
      </c>
      <c r="E305" s="34"/>
      <c r="F305" s="34"/>
      <c r="G305" s="34"/>
      <c r="H305" s="45"/>
      <c r="I305" s="34"/>
      <c r="J305" s="34"/>
      <c r="K305" s="22"/>
      <c r="L305" s="22">
        <v>5870000</v>
      </c>
      <c r="M305" s="23" t="s">
        <v>266</v>
      </c>
      <c r="N305" s="60">
        <v>10</v>
      </c>
      <c r="O305" s="61">
        <f t="shared" ref="O305:O368" si="10">L305+(L305*N305/100)</f>
        <v>6457000</v>
      </c>
      <c r="P305" s="61">
        <v>6470000</v>
      </c>
      <c r="Q305" s="84">
        <f t="shared" si="9"/>
        <v>0.10221465076660988</v>
      </c>
      <c r="R305" s="111"/>
      <c r="S305" s="107"/>
      <c r="T305" s="107"/>
      <c r="U305" s="107"/>
      <c r="V305" s="107"/>
      <c r="W305" s="107"/>
      <c r="X305" s="107"/>
      <c r="Y305" s="107"/>
      <c r="Z305" s="107"/>
    </row>
    <row r="306" spans="2:26" s="36" customFormat="1" x14ac:dyDescent="0.2">
      <c r="B306" s="87" t="s">
        <v>335</v>
      </c>
      <c r="C306" s="87">
        <v>20532</v>
      </c>
      <c r="E306" s="34"/>
      <c r="F306" s="34"/>
      <c r="G306" s="34"/>
      <c r="H306" s="45"/>
      <c r="I306" s="34"/>
      <c r="J306" s="34"/>
      <c r="K306" s="22"/>
      <c r="L306" s="22">
        <v>8270000</v>
      </c>
      <c r="M306" s="23" t="s">
        <v>266</v>
      </c>
      <c r="N306" s="60">
        <v>20</v>
      </c>
      <c r="O306" s="61">
        <f t="shared" si="10"/>
        <v>9924000</v>
      </c>
      <c r="P306" s="61">
        <v>9970000</v>
      </c>
      <c r="Q306" s="84">
        <f t="shared" si="9"/>
        <v>0.20556227327690446</v>
      </c>
      <c r="R306" s="111"/>
      <c r="S306" s="107"/>
      <c r="T306" s="107"/>
      <c r="U306" s="107"/>
      <c r="V306" s="107"/>
      <c r="W306" s="107"/>
      <c r="X306" s="107"/>
      <c r="Y306" s="107"/>
      <c r="Z306" s="107"/>
    </row>
    <row r="307" spans="2:26" s="36" customFormat="1" x14ac:dyDescent="0.2">
      <c r="B307" s="87" t="s">
        <v>336</v>
      </c>
      <c r="C307" s="87">
        <v>20533</v>
      </c>
      <c r="E307" s="34"/>
      <c r="F307" s="34"/>
      <c r="G307" s="34"/>
      <c r="H307" s="45"/>
      <c r="I307" s="34"/>
      <c r="J307" s="34"/>
      <c r="K307" s="22"/>
      <c r="L307" s="22">
        <v>10470000</v>
      </c>
      <c r="M307" s="23" t="s">
        <v>266</v>
      </c>
      <c r="N307" s="60">
        <v>30</v>
      </c>
      <c r="O307" s="61">
        <f t="shared" si="10"/>
        <v>13611000</v>
      </c>
      <c r="P307" s="61">
        <v>13670000</v>
      </c>
      <c r="Q307" s="84">
        <f t="shared" si="9"/>
        <v>0.30563514804202485</v>
      </c>
      <c r="R307" s="111"/>
      <c r="S307" s="107"/>
      <c r="T307" s="107"/>
      <c r="U307" s="107"/>
      <c r="V307" s="107"/>
      <c r="W307" s="107"/>
      <c r="X307" s="107"/>
      <c r="Y307" s="107"/>
      <c r="Z307" s="107"/>
    </row>
    <row r="308" spans="2:26" s="36" customFormat="1" x14ac:dyDescent="0.2">
      <c r="B308" s="87" t="s">
        <v>337</v>
      </c>
      <c r="C308" s="87">
        <v>20535</v>
      </c>
      <c r="E308" s="34"/>
      <c r="F308" s="34"/>
      <c r="G308" s="34"/>
      <c r="H308" s="45"/>
      <c r="I308" s="34"/>
      <c r="J308" s="34"/>
      <c r="K308" s="22"/>
      <c r="L308" s="22">
        <v>15670000</v>
      </c>
      <c r="M308" s="23" t="s">
        <v>266</v>
      </c>
      <c r="N308" s="60">
        <v>40</v>
      </c>
      <c r="O308" s="61">
        <f t="shared" si="10"/>
        <v>21938000</v>
      </c>
      <c r="P308" s="61">
        <v>21970000</v>
      </c>
      <c r="Q308" s="84">
        <f t="shared" si="9"/>
        <v>0.40204211869814932</v>
      </c>
      <c r="R308" s="111"/>
      <c r="S308" s="107"/>
      <c r="T308" s="107"/>
      <c r="U308" s="107"/>
      <c r="V308" s="107"/>
      <c r="W308" s="107"/>
      <c r="X308" s="107"/>
      <c r="Y308" s="107"/>
      <c r="Z308" s="107"/>
    </row>
    <row r="309" spans="2:26" s="36" customFormat="1" x14ac:dyDescent="0.2">
      <c r="B309" s="87" t="s">
        <v>338</v>
      </c>
      <c r="C309" s="87">
        <v>20541</v>
      </c>
      <c r="E309" s="34"/>
      <c r="F309" s="34"/>
      <c r="G309" s="34"/>
      <c r="H309" s="45"/>
      <c r="I309" s="34"/>
      <c r="J309" s="34"/>
      <c r="K309" s="22"/>
      <c r="L309" s="22">
        <v>13270000</v>
      </c>
      <c r="M309" s="23" t="s">
        <v>266</v>
      </c>
      <c r="N309" s="60">
        <v>40</v>
      </c>
      <c r="O309" s="61">
        <f t="shared" si="10"/>
        <v>18578000</v>
      </c>
      <c r="P309" s="61">
        <v>18570000</v>
      </c>
      <c r="Q309" s="84">
        <f t="shared" si="9"/>
        <v>0.39939713639788998</v>
      </c>
      <c r="R309" s="111"/>
      <c r="S309" s="107"/>
      <c r="T309" s="107"/>
      <c r="U309" s="107"/>
      <c r="V309" s="107"/>
      <c r="W309" s="107"/>
      <c r="X309" s="107"/>
      <c r="Y309" s="107"/>
      <c r="Z309" s="107"/>
    </row>
    <row r="310" spans="2:26" s="107" customFormat="1" x14ac:dyDescent="0.2">
      <c r="B310" s="110" t="s">
        <v>339</v>
      </c>
      <c r="C310" s="110">
        <v>20544</v>
      </c>
      <c r="E310" s="46"/>
      <c r="F310" s="46"/>
      <c r="G310" s="46"/>
      <c r="H310" s="46"/>
      <c r="I310" s="46"/>
      <c r="J310" s="46"/>
      <c r="K310" s="105"/>
      <c r="L310" s="22">
        <v>24870000</v>
      </c>
      <c r="M310" s="23" t="s">
        <v>266</v>
      </c>
      <c r="N310" s="60">
        <v>25</v>
      </c>
      <c r="O310" s="61">
        <f t="shared" si="10"/>
        <v>31087500</v>
      </c>
      <c r="P310" s="61">
        <v>30870000</v>
      </c>
      <c r="Q310" s="84">
        <f t="shared" si="9"/>
        <v>0.24125452352231605</v>
      </c>
      <c r="R310" s="111"/>
    </row>
    <row r="311" spans="2:26" s="36" customFormat="1" x14ac:dyDescent="0.2">
      <c r="B311" s="87" t="s">
        <v>340</v>
      </c>
      <c r="C311" s="87">
        <v>20611</v>
      </c>
      <c r="E311" s="34"/>
      <c r="F311" s="34"/>
      <c r="G311" s="34"/>
      <c r="H311" s="45"/>
      <c r="I311" s="34"/>
      <c r="J311" s="34"/>
      <c r="K311" s="22"/>
      <c r="L311" s="22">
        <v>3870000</v>
      </c>
      <c r="M311" s="23" t="s">
        <v>266</v>
      </c>
      <c r="N311" s="60">
        <v>10</v>
      </c>
      <c r="O311" s="61">
        <f t="shared" si="10"/>
        <v>4257000</v>
      </c>
      <c r="P311" s="61">
        <v>4270000</v>
      </c>
      <c r="Q311" s="84">
        <f t="shared" si="9"/>
        <v>0.10335917312661498</v>
      </c>
      <c r="R311" s="111"/>
      <c r="S311" s="107"/>
      <c r="T311" s="107"/>
      <c r="U311" s="107"/>
      <c r="V311" s="107"/>
      <c r="W311" s="107"/>
      <c r="X311" s="107"/>
      <c r="Y311" s="107"/>
      <c r="Z311" s="107"/>
    </row>
    <row r="312" spans="2:26" s="36" customFormat="1" x14ac:dyDescent="0.2">
      <c r="B312" s="87" t="s">
        <v>341</v>
      </c>
      <c r="C312" s="87">
        <v>20612</v>
      </c>
      <c r="E312" s="34"/>
      <c r="F312" s="34"/>
      <c r="G312" s="34"/>
      <c r="H312" s="45"/>
      <c r="I312" s="34"/>
      <c r="J312" s="34"/>
      <c r="K312" s="22"/>
      <c r="L312" s="22">
        <v>6470000</v>
      </c>
      <c r="M312" s="23" t="s">
        <v>266</v>
      </c>
      <c r="N312" s="60">
        <v>20</v>
      </c>
      <c r="O312" s="61">
        <f t="shared" si="10"/>
        <v>7764000</v>
      </c>
      <c r="P312" s="61">
        <v>7770000</v>
      </c>
      <c r="Q312" s="84">
        <f t="shared" si="9"/>
        <v>0.20092735703245751</v>
      </c>
      <c r="R312" s="111"/>
      <c r="S312" s="107"/>
      <c r="T312" s="107"/>
      <c r="U312" s="107"/>
      <c r="V312" s="107"/>
      <c r="W312" s="107"/>
      <c r="X312" s="107"/>
      <c r="Y312" s="107"/>
      <c r="Z312" s="107"/>
    </row>
    <row r="313" spans="2:26" s="36" customFormat="1" x14ac:dyDescent="0.2">
      <c r="B313" s="87" t="s">
        <v>342</v>
      </c>
      <c r="C313" s="87">
        <v>20613</v>
      </c>
      <c r="E313" s="34"/>
      <c r="F313" s="34"/>
      <c r="G313" s="34"/>
      <c r="H313" s="45"/>
      <c r="I313" s="34"/>
      <c r="J313" s="34"/>
      <c r="K313" s="22"/>
      <c r="L313" s="22">
        <v>8970000</v>
      </c>
      <c r="M313" s="23" t="s">
        <v>266</v>
      </c>
      <c r="N313" s="60">
        <v>30</v>
      </c>
      <c r="O313" s="61">
        <f t="shared" si="10"/>
        <v>11661000</v>
      </c>
      <c r="P313" s="61">
        <v>11700000</v>
      </c>
      <c r="Q313" s="84">
        <f t="shared" si="9"/>
        <v>0.30434782608695654</v>
      </c>
      <c r="R313" s="111"/>
      <c r="S313" s="107"/>
      <c r="T313" s="107"/>
      <c r="U313" s="107"/>
      <c r="V313" s="107"/>
      <c r="W313" s="107"/>
      <c r="X313" s="107"/>
      <c r="Y313" s="107"/>
      <c r="Z313" s="107"/>
    </row>
    <row r="314" spans="2:26" s="36" customFormat="1" x14ac:dyDescent="0.2">
      <c r="B314" s="87" t="s">
        <v>343</v>
      </c>
      <c r="C314" s="87">
        <v>20615</v>
      </c>
      <c r="E314" s="34"/>
      <c r="F314" s="34"/>
      <c r="G314" s="34"/>
      <c r="H314" s="45"/>
      <c r="I314" s="34"/>
      <c r="J314" s="34"/>
      <c r="K314" s="22"/>
      <c r="L314" s="22">
        <v>14570000</v>
      </c>
      <c r="M314" s="23" t="s">
        <v>266</v>
      </c>
      <c r="N314" s="60">
        <v>40</v>
      </c>
      <c r="O314" s="61">
        <f t="shared" si="10"/>
        <v>20398000</v>
      </c>
      <c r="P314" s="61">
        <v>20370000</v>
      </c>
      <c r="Q314" s="84">
        <f t="shared" si="9"/>
        <v>0.39807824296499655</v>
      </c>
      <c r="R314" s="111"/>
      <c r="S314" s="107"/>
      <c r="T314" s="107"/>
      <c r="U314" s="107"/>
      <c r="V314" s="107"/>
      <c r="W314" s="107"/>
      <c r="X314" s="107"/>
      <c r="Y314" s="107"/>
      <c r="Z314" s="107"/>
    </row>
    <row r="315" spans="2:26" s="36" customFormat="1" x14ac:dyDescent="0.2">
      <c r="B315" s="87" t="s">
        <v>344</v>
      </c>
      <c r="C315" s="87">
        <v>20621</v>
      </c>
      <c r="E315" s="34"/>
      <c r="F315" s="34"/>
      <c r="G315" s="34"/>
      <c r="H315" s="45"/>
      <c r="I315" s="34"/>
      <c r="J315" s="34"/>
      <c r="K315" s="22"/>
      <c r="L315" s="22">
        <v>5370000</v>
      </c>
      <c r="M315" s="23" t="s">
        <v>266</v>
      </c>
      <c r="N315" s="60">
        <v>10</v>
      </c>
      <c r="O315" s="61">
        <f t="shared" si="10"/>
        <v>5907000</v>
      </c>
      <c r="P315" s="61">
        <v>5970000</v>
      </c>
      <c r="Q315" s="84">
        <f t="shared" si="9"/>
        <v>0.11173184357541899</v>
      </c>
      <c r="R315" s="111"/>
      <c r="S315" s="107"/>
      <c r="T315" s="107"/>
      <c r="U315" s="107"/>
      <c r="V315" s="107"/>
      <c r="W315" s="107"/>
      <c r="X315" s="107"/>
      <c r="Y315" s="107"/>
      <c r="Z315" s="107"/>
    </row>
    <row r="316" spans="2:26" s="36" customFormat="1" x14ac:dyDescent="0.2">
      <c r="B316" s="87" t="s">
        <v>345</v>
      </c>
      <c r="C316" s="87">
        <v>20622</v>
      </c>
      <c r="E316" s="34"/>
      <c r="F316" s="34"/>
      <c r="G316" s="34"/>
      <c r="H316" s="45"/>
      <c r="I316" s="34"/>
      <c r="J316" s="34"/>
      <c r="K316" s="22"/>
      <c r="L316" s="22">
        <v>8070000</v>
      </c>
      <c r="M316" s="23" t="s">
        <v>266</v>
      </c>
      <c r="N316" s="60">
        <v>20</v>
      </c>
      <c r="O316" s="61">
        <f t="shared" si="10"/>
        <v>9684000</v>
      </c>
      <c r="P316" s="61">
        <v>9700000</v>
      </c>
      <c r="Q316" s="84">
        <f t="shared" si="9"/>
        <v>0.20198265179677818</v>
      </c>
      <c r="R316" s="111"/>
      <c r="S316" s="107"/>
      <c r="T316" s="107"/>
      <c r="U316" s="107"/>
      <c r="V316" s="107"/>
      <c r="W316" s="107"/>
      <c r="X316" s="107"/>
      <c r="Y316" s="107"/>
      <c r="Z316" s="107"/>
    </row>
    <row r="317" spans="2:26" s="36" customFormat="1" x14ac:dyDescent="0.2">
      <c r="B317" s="87" t="s">
        <v>346</v>
      </c>
      <c r="C317" s="87">
        <v>20623</v>
      </c>
      <c r="E317" s="34"/>
      <c r="F317" s="34"/>
      <c r="G317" s="34"/>
      <c r="H317" s="45"/>
      <c r="I317" s="34"/>
      <c r="J317" s="34"/>
      <c r="K317" s="22"/>
      <c r="L317" s="22">
        <v>10170000</v>
      </c>
      <c r="M317" s="23" t="s">
        <v>266</v>
      </c>
      <c r="N317" s="60">
        <v>30</v>
      </c>
      <c r="O317" s="61">
        <f t="shared" si="10"/>
        <v>13221000</v>
      </c>
      <c r="P317" s="61">
        <v>13270000</v>
      </c>
      <c r="Q317" s="84">
        <f t="shared" si="9"/>
        <v>0.30481809242871188</v>
      </c>
      <c r="R317" s="111"/>
      <c r="S317" s="107"/>
      <c r="T317" s="107"/>
      <c r="U317" s="107"/>
      <c r="V317" s="107"/>
      <c r="W317" s="107"/>
      <c r="X317" s="107"/>
      <c r="Y317" s="107"/>
      <c r="Z317" s="107"/>
    </row>
    <row r="318" spans="2:26" s="36" customFormat="1" x14ac:dyDescent="0.2">
      <c r="B318" s="87" t="s">
        <v>347</v>
      </c>
      <c r="C318" s="87">
        <v>20625</v>
      </c>
      <c r="E318" s="34"/>
      <c r="F318" s="34"/>
      <c r="G318" s="34"/>
      <c r="H318" s="45"/>
      <c r="I318" s="34"/>
      <c r="J318" s="34"/>
      <c r="K318" s="22"/>
      <c r="L318" s="22">
        <v>15070000</v>
      </c>
      <c r="M318" s="23" t="s">
        <v>266</v>
      </c>
      <c r="N318" s="60">
        <v>40</v>
      </c>
      <c r="O318" s="61">
        <f t="shared" si="10"/>
        <v>21098000</v>
      </c>
      <c r="P318" s="61">
        <v>21070000</v>
      </c>
      <c r="Q318" s="84">
        <f t="shared" si="9"/>
        <v>0.39814200398142002</v>
      </c>
      <c r="R318" s="111"/>
      <c r="S318" s="107"/>
      <c r="T318" s="107"/>
      <c r="U318" s="107"/>
      <c r="V318" s="107"/>
      <c r="W318" s="107"/>
      <c r="X318" s="107"/>
      <c r="Y318" s="107"/>
      <c r="Z318" s="107"/>
    </row>
    <row r="319" spans="2:26" s="36" customFormat="1" x14ac:dyDescent="0.2">
      <c r="B319" s="87" t="s">
        <v>348</v>
      </c>
      <c r="C319" s="87">
        <v>20631</v>
      </c>
      <c r="E319" s="34"/>
      <c r="F319" s="34"/>
      <c r="G319" s="34"/>
      <c r="H319" s="45"/>
      <c r="I319" s="34"/>
      <c r="J319" s="34"/>
      <c r="K319" s="22"/>
      <c r="L319" s="22">
        <v>5870000</v>
      </c>
      <c r="M319" s="23" t="s">
        <v>266</v>
      </c>
      <c r="N319" s="60">
        <v>10</v>
      </c>
      <c r="O319" s="61">
        <f t="shared" si="10"/>
        <v>6457000</v>
      </c>
      <c r="P319" s="61">
        <v>6470000</v>
      </c>
      <c r="Q319" s="84">
        <f t="shared" si="9"/>
        <v>0.10221465076660988</v>
      </c>
      <c r="R319" s="111"/>
      <c r="S319" s="107"/>
      <c r="T319" s="107"/>
      <c r="U319" s="107"/>
      <c r="V319" s="107"/>
      <c r="W319" s="107"/>
      <c r="X319" s="107"/>
      <c r="Y319" s="107"/>
      <c r="Z319" s="107"/>
    </row>
    <row r="320" spans="2:26" s="36" customFormat="1" x14ac:dyDescent="0.2">
      <c r="B320" s="87" t="s">
        <v>349</v>
      </c>
      <c r="C320" s="87">
        <v>20632</v>
      </c>
      <c r="E320" s="34"/>
      <c r="F320" s="34"/>
      <c r="G320" s="34"/>
      <c r="H320" s="45"/>
      <c r="I320" s="34"/>
      <c r="J320" s="34"/>
      <c r="K320" s="22"/>
      <c r="L320" s="22">
        <v>8270000</v>
      </c>
      <c r="M320" s="23" t="s">
        <v>266</v>
      </c>
      <c r="N320" s="60">
        <v>20</v>
      </c>
      <c r="O320" s="61">
        <f t="shared" si="10"/>
        <v>9924000</v>
      </c>
      <c r="P320" s="61">
        <v>9970000</v>
      </c>
      <c r="Q320" s="84">
        <f t="shared" si="9"/>
        <v>0.20556227327690446</v>
      </c>
      <c r="R320" s="111"/>
      <c r="S320" s="107"/>
      <c r="T320" s="107"/>
      <c r="U320" s="107"/>
      <c r="V320" s="107"/>
      <c r="W320" s="107"/>
      <c r="X320" s="107"/>
      <c r="Y320" s="107"/>
      <c r="Z320" s="107"/>
    </row>
    <row r="321" spans="2:26" s="36" customFormat="1" x14ac:dyDescent="0.2">
      <c r="B321" s="87" t="s">
        <v>350</v>
      </c>
      <c r="C321" s="87">
        <v>20633</v>
      </c>
      <c r="E321" s="34"/>
      <c r="F321" s="34"/>
      <c r="G321" s="34"/>
      <c r="H321" s="45"/>
      <c r="I321" s="34"/>
      <c r="J321" s="34"/>
      <c r="K321" s="22"/>
      <c r="L321" s="22">
        <v>10470000</v>
      </c>
      <c r="M321" s="23" t="s">
        <v>266</v>
      </c>
      <c r="N321" s="60">
        <v>30</v>
      </c>
      <c r="O321" s="61">
        <f t="shared" si="10"/>
        <v>13611000</v>
      </c>
      <c r="P321" s="61">
        <v>13670000</v>
      </c>
      <c r="Q321" s="84">
        <f t="shared" si="9"/>
        <v>0.30563514804202485</v>
      </c>
      <c r="R321" s="111"/>
      <c r="S321" s="107"/>
      <c r="T321" s="107"/>
      <c r="U321" s="107"/>
      <c r="V321" s="107"/>
      <c r="W321" s="107"/>
      <c r="X321" s="107"/>
      <c r="Y321" s="107"/>
      <c r="Z321" s="107"/>
    </row>
    <row r="322" spans="2:26" s="36" customFormat="1" x14ac:dyDescent="0.2">
      <c r="B322" s="87" t="s">
        <v>351</v>
      </c>
      <c r="C322" s="87">
        <v>20635</v>
      </c>
      <c r="E322" s="34"/>
      <c r="F322" s="34"/>
      <c r="G322" s="34"/>
      <c r="H322" s="45"/>
      <c r="I322" s="34"/>
      <c r="J322" s="34"/>
      <c r="K322" s="22"/>
      <c r="L322" s="22">
        <v>15670000</v>
      </c>
      <c r="M322" s="23" t="s">
        <v>266</v>
      </c>
      <c r="N322" s="60">
        <v>40</v>
      </c>
      <c r="O322" s="61">
        <f t="shared" si="10"/>
        <v>21938000</v>
      </c>
      <c r="P322" s="61">
        <v>21970000</v>
      </c>
      <c r="Q322" s="84">
        <f t="shared" si="9"/>
        <v>0.40204211869814932</v>
      </c>
      <c r="R322" s="111"/>
      <c r="S322" s="107"/>
      <c r="T322" s="107"/>
      <c r="U322" s="107"/>
      <c r="V322" s="107"/>
      <c r="W322" s="107"/>
      <c r="X322" s="107"/>
      <c r="Y322" s="107"/>
      <c r="Z322" s="107"/>
    </row>
    <row r="323" spans="2:26" s="36" customFormat="1" x14ac:dyDescent="0.2">
      <c r="B323" s="87" t="s">
        <v>352</v>
      </c>
      <c r="C323" s="87">
        <v>20641</v>
      </c>
      <c r="E323" s="34"/>
      <c r="F323" s="34"/>
      <c r="G323" s="34"/>
      <c r="H323" s="45"/>
      <c r="I323" s="34"/>
      <c r="J323" s="34"/>
      <c r="K323" s="22"/>
      <c r="L323" s="22">
        <v>13270000</v>
      </c>
      <c r="M323" s="23" t="s">
        <v>266</v>
      </c>
      <c r="N323" s="60">
        <v>40</v>
      </c>
      <c r="O323" s="61">
        <f t="shared" si="10"/>
        <v>18578000</v>
      </c>
      <c r="P323" s="61">
        <v>18570000</v>
      </c>
      <c r="Q323" s="84">
        <f t="shared" si="9"/>
        <v>0.39939713639788998</v>
      </c>
      <c r="R323" s="111"/>
      <c r="S323" s="107"/>
      <c r="T323" s="107"/>
      <c r="U323" s="107"/>
      <c r="V323" s="107"/>
      <c r="W323" s="107"/>
      <c r="X323" s="107"/>
      <c r="Y323" s="107"/>
      <c r="Z323" s="107"/>
    </row>
    <row r="324" spans="2:26" s="107" customFormat="1" x14ac:dyDescent="0.2">
      <c r="B324" s="110" t="s">
        <v>353</v>
      </c>
      <c r="C324" s="110">
        <v>20644</v>
      </c>
      <c r="E324" s="46"/>
      <c r="F324" s="46"/>
      <c r="G324" s="46"/>
      <c r="H324" s="46"/>
      <c r="I324" s="46"/>
      <c r="J324" s="46"/>
      <c r="K324" s="105"/>
      <c r="L324" s="22">
        <v>24870000</v>
      </c>
      <c r="M324" s="23" t="s">
        <v>266</v>
      </c>
      <c r="N324" s="60">
        <v>25</v>
      </c>
      <c r="O324" s="61">
        <f t="shared" si="10"/>
        <v>31087500</v>
      </c>
      <c r="P324" s="61">
        <v>30870000</v>
      </c>
      <c r="Q324" s="84">
        <f t="shared" si="9"/>
        <v>0.24125452352231605</v>
      </c>
      <c r="R324" s="111"/>
    </row>
    <row r="325" spans="2:26" s="36" customFormat="1" x14ac:dyDescent="0.2">
      <c r="B325" s="87" t="s">
        <v>354</v>
      </c>
      <c r="C325" s="87">
        <v>20712</v>
      </c>
      <c r="E325" s="34"/>
      <c r="F325" s="34"/>
      <c r="G325" s="34"/>
      <c r="H325" s="45"/>
      <c r="I325" s="34"/>
      <c r="J325" s="34"/>
      <c r="K325" s="22"/>
      <c r="L325" s="22">
        <v>6470000</v>
      </c>
      <c r="M325" s="23" t="s">
        <v>266</v>
      </c>
      <c r="N325" s="60">
        <v>20</v>
      </c>
      <c r="O325" s="61">
        <f t="shared" si="10"/>
        <v>7764000</v>
      </c>
      <c r="P325" s="61">
        <v>7770000</v>
      </c>
      <c r="Q325" s="84">
        <f t="shared" ref="Q325:Q388" si="11">(P325-L325)/L325</f>
        <v>0.20092735703245751</v>
      </c>
      <c r="R325" s="111"/>
      <c r="S325" s="107"/>
      <c r="T325" s="107"/>
      <c r="U325" s="107"/>
      <c r="V325" s="107"/>
      <c r="W325" s="107"/>
      <c r="X325" s="107"/>
      <c r="Y325" s="107"/>
      <c r="Z325" s="107"/>
    </row>
    <row r="326" spans="2:26" s="36" customFormat="1" x14ac:dyDescent="0.2">
      <c r="B326" s="87" t="s">
        <v>355</v>
      </c>
      <c r="C326" s="87">
        <v>20713</v>
      </c>
      <c r="E326" s="34"/>
      <c r="F326" s="34"/>
      <c r="G326" s="34"/>
      <c r="H326" s="45"/>
      <c r="I326" s="34"/>
      <c r="J326" s="34"/>
      <c r="K326" s="22"/>
      <c r="L326" s="22">
        <v>8970000</v>
      </c>
      <c r="M326" s="23" t="s">
        <v>266</v>
      </c>
      <c r="N326" s="60">
        <v>30</v>
      </c>
      <c r="O326" s="61">
        <f t="shared" si="10"/>
        <v>11661000</v>
      </c>
      <c r="P326" s="61">
        <v>11700000</v>
      </c>
      <c r="Q326" s="84">
        <f t="shared" si="11"/>
        <v>0.30434782608695654</v>
      </c>
      <c r="R326" s="111"/>
      <c r="S326" s="107"/>
      <c r="T326" s="107"/>
      <c r="U326" s="107"/>
      <c r="V326" s="107"/>
      <c r="W326" s="107"/>
      <c r="X326" s="107"/>
      <c r="Y326" s="107"/>
      <c r="Z326" s="107"/>
    </row>
    <row r="327" spans="2:26" s="36" customFormat="1" x14ac:dyDescent="0.2">
      <c r="B327" s="87" t="s">
        <v>356</v>
      </c>
      <c r="C327" s="87">
        <v>20715</v>
      </c>
      <c r="E327" s="34"/>
      <c r="F327" s="34"/>
      <c r="G327" s="34"/>
      <c r="H327" s="45"/>
      <c r="I327" s="34"/>
      <c r="J327" s="34"/>
      <c r="K327" s="22"/>
      <c r="L327" s="22">
        <v>14570000</v>
      </c>
      <c r="M327" s="23" t="s">
        <v>266</v>
      </c>
      <c r="N327" s="60">
        <v>40</v>
      </c>
      <c r="O327" s="61">
        <f t="shared" si="10"/>
        <v>20398000</v>
      </c>
      <c r="P327" s="61">
        <v>20370000</v>
      </c>
      <c r="Q327" s="84">
        <f t="shared" si="11"/>
        <v>0.39807824296499655</v>
      </c>
      <c r="R327" s="111"/>
      <c r="S327" s="107"/>
      <c r="T327" s="107"/>
      <c r="U327" s="107"/>
      <c r="V327" s="107"/>
      <c r="W327" s="107"/>
      <c r="X327" s="107"/>
      <c r="Y327" s="107"/>
      <c r="Z327" s="107"/>
    </row>
    <row r="328" spans="2:26" s="36" customFormat="1" x14ac:dyDescent="0.2">
      <c r="B328" s="87" t="s">
        <v>357</v>
      </c>
      <c r="C328" s="87">
        <v>20722</v>
      </c>
      <c r="E328" s="34"/>
      <c r="F328" s="34"/>
      <c r="G328" s="34"/>
      <c r="H328" s="45"/>
      <c r="I328" s="34"/>
      <c r="J328" s="34"/>
      <c r="K328" s="22"/>
      <c r="L328" s="22">
        <v>8070000</v>
      </c>
      <c r="M328" s="23" t="s">
        <v>266</v>
      </c>
      <c r="N328" s="60">
        <v>20</v>
      </c>
      <c r="O328" s="61">
        <f t="shared" si="10"/>
        <v>9684000</v>
      </c>
      <c r="P328" s="61">
        <v>9700000</v>
      </c>
      <c r="Q328" s="84">
        <f t="shared" si="11"/>
        <v>0.20198265179677818</v>
      </c>
      <c r="R328" s="111"/>
      <c r="S328" s="107"/>
      <c r="T328" s="107"/>
      <c r="U328" s="107"/>
      <c r="V328" s="107"/>
      <c r="W328" s="107"/>
      <c r="X328" s="107"/>
      <c r="Y328" s="107"/>
      <c r="Z328" s="107"/>
    </row>
    <row r="329" spans="2:26" s="36" customFormat="1" x14ac:dyDescent="0.2">
      <c r="B329" s="87" t="s">
        <v>358</v>
      </c>
      <c r="C329" s="87">
        <v>20723</v>
      </c>
      <c r="E329" s="34"/>
      <c r="F329" s="34"/>
      <c r="G329" s="34"/>
      <c r="H329" s="45"/>
      <c r="I329" s="34"/>
      <c r="J329" s="34"/>
      <c r="K329" s="22"/>
      <c r="L329" s="22">
        <v>10170000</v>
      </c>
      <c r="M329" s="23" t="s">
        <v>266</v>
      </c>
      <c r="N329" s="60">
        <v>30</v>
      </c>
      <c r="O329" s="61">
        <f t="shared" si="10"/>
        <v>13221000</v>
      </c>
      <c r="P329" s="61">
        <v>13270000</v>
      </c>
      <c r="Q329" s="84">
        <f t="shared" si="11"/>
        <v>0.30481809242871188</v>
      </c>
      <c r="R329" s="111"/>
      <c r="S329" s="107"/>
      <c r="T329" s="107"/>
      <c r="U329" s="107"/>
      <c r="V329" s="107"/>
      <c r="W329" s="107"/>
      <c r="X329" s="107"/>
      <c r="Y329" s="107"/>
      <c r="Z329" s="107"/>
    </row>
    <row r="330" spans="2:26" s="36" customFormat="1" x14ac:dyDescent="0.2">
      <c r="B330" s="87" t="s">
        <v>359</v>
      </c>
      <c r="C330" s="87">
        <v>20725</v>
      </c>
      <c r="E330" s="34"/>
      <c r="F330" s="34"/>
      <c r="G330" s="34"/>
      <c r="H330" s="45"/>
      <c r="I330" s="34"/>
      <c r="J330" s="34"/>
      <c r="K330" s="22"/>
      <c r="L330" s="22">
        <v>15070000</v>
      </c>
      <c r="M330" s="23" t="s">
        <v>266</v>
      </c>
      <c r="N330" s="60">
        <v>40</v>
      </c>
      <c r="O330" s="61">
        <f t="shared" si="10"/>
        <v>21098000</v>
      </c>
      <c r="P330" s="61">
        <v>21070000</v>
      </c>
      <c r="Q330" s="84">
        <f t="shared" si="11"/>
        <v>0.39814200398142002</v>
      </c>
      <c r="R330" s="111"/>
      <c r="S330" s="107"/>
      <c r="T330" s="107"/>
      <c r="U330" s="107"/>
      <c r="V330" s="107"/>
      <c r="W330" s="107"/>
      <c r="X330" s="107"/>
      <c r="Y330" s="107"/>
      <c r="Z330" s="107"/>
    </row>
    <row r="331" spans="2:26" s="36" customFormat="1" x14ac:dyDescent="0.2">
      <c r="B331" s="87" t="s">
        <v>360</v>
      </c>
      <c r="C331" s="87">
        <v>20732</v>
      </c>
      <c r="E331" s="34"/>
      <c r="F331" s="34"/>
      <c r="G331" s="34"/>
      <c r="H331" s="45"/>
      <c r="I331" s="34"/>
      <c r="J331" s="34"/>
      <c r="K331" s="22"/>
      <c r="L331" s="22">
        <v>8270000</v>
      </c>
      <c r="M331" s="23" t="s">
        <v>266</v>
      </c>
      <c r="N331" s="60">
        <v>20</v>
      </c>
      <c r="O331" s="61">
        <f t="shared" si="10"/>
        <v>9924000</v>
      </c>
      <c r="P331" s="61">
        <v>9970000</v>
      </c>
      <c r="Q331" s="84">
        <f t="shared" si="11"/>
        <v>0.20556227327690446</v>
      </c>
      <c r="R331" s="111"/>
      <c r="S331" s="107"/>
      <c r="T331" s="107"/>
      <c r="U331" s="107"/>
      <c r="V331" s="107"/>
      <c r="W331" s="107"/>
      <c r="X331" s="107"/>
      <c r="Y331" s="107"/>
      <c r="Z331" s="107"/>
    </row>
    <row r="332" spans="2:26" s="36" customFormat="1" x14ac:dyDescent="0.2">
      <c r="B332" s="87" t="s">
        <v>361</v>
      </c>
      <c r="C332" s="87">
        <v>20733</v>
      </c>
      <c r="E332" s="34"/>
      <c r="F332" s="34"/>
      <c r="G332" s="34"/>
      <c r="H332" s="45"/>
      <c r="I332" s="34"/>
      <c r="J332" s="34"/>
      <c r="K332" s="22"/>
      <c r="L332" s="22">
        <v>10470000</v>
      </c>
      <c r="M332" s="23" t="s">
        <v>266</v>
      </c>
      <c r="N332" s="60">
        <v>30</v>
      </c>
      <c r="O332" s="61">
        <f t="shared" si="10"/>
        <v>13611000</v>
      </c>
      <c r="P332" s="61">
        <v>13670000</v>
      </c>
      <c r="Q332" s="84">
        <f t="shared" si="11"/>
        <v>0.30563514804202485</v>
      </c>
      <c r="R332" s="111"/>
      <c r="S332" s="107"/>
      <c r="T332" s="107"/>
      <c r="U332" s="107"/>
      <c r="V332" s="107"/>
      <c r="W332" s="107"/>
      <c r="X332" s="107"/>
      <c r="Y332" s="107"/>
      <c r="Z332" s="107"/>
    </row>
    <row r="333" spans="2:26" s="36" customFormat="1" x14ac:dyDescent="0.2">
      <c r="B333" s="87" t="s">
        <v>362</v>
      </c>
      <c r="C333" s="87">
        <v>20735</v>
      </c>
      <c r="E333" s="34"/>
      <c r="F333" s="34"/>
      <c r="G333" s="34"/>
      <c r="H333" s="45"/>
      <c r="I333" s="34"/>
      <c r="J333" s="34"/>
      <c r="K333" s="22"/>
      <c r="L333" s="22">
        <v>15670000</v>
      </c>
      <c r="M333" s="23" t="s">
        <v>266</v>
      </c>
      <c r="N333" s="60">
        <v>40</v>
      </c>
      <c r="O333" s="61">
        <f t="shared" si="10"/>
        <v>21938000</v>
      </c>
      <c r="P333" s="61">
        <v>21970000</v>
      </c>
      <c r="Q333" s="84">
        <f t="shared" si="11"/>
        <v>0.40204211869814932</v>
      </c>
      <c r="R333" s="111"/>
      <c r="S333" s="107"/>
      <c r="T333" s="107"/>
      <c r="U333" s="107"/>
      <c r="V333" s="107"/>
      <c r="W333" s="107"/>
      <c r="X333" s="107"/>
      <c r="Y333" s="107"/>
      <c r="Z333" s="107"/>
    </row>
    <row r="334" spans="2:26" s="36" customFormat="1" x14ac:dyDescent="0.2">
      <c r="B334" s="87" t="s">
        <v>363</v>
      </c>
      <c r="C334" s="87">
        <v>20741</v>
      </c>
      <c r="E334" s="34"/>
      <c r="F334" s="34"/>
      <c r="G334" s="34"/>
      <c r="H334" s="45"/>
      <c r="I334" s="34"/>
      <c r="J334" s="34"/>
      <c r="K334" s="22"/>
      <c r="L334" s="22">
        <v>13270000</v>
      </c>
      <c r="M334" s="23" t="s">
        <v>266</v>
      </c>
      <c r="N334" s="60">
        <v>40</v>
      </c>
      <c r="O334" s="61">
        <f t="shared" si="10"/>
        <v>18578000</v>
      </c>
      <c r="P334" s="61">
        <v>18570000</v>
      </c>
      <c r="Q334" s="84">
        <f t="shared" si="11"/>
        <v>0.39939713639788998</v>
      </c>
      <c r="R334" s="111"/>
      <c r="S334" s="107"/>
      <c r="T334" s="107"/>
      <c r="U334" s="107"/>
      <c r="V334" s="107"/>
      <c r="W334" s="107"/>
      <c r="X334" s="107"/>
      <c r="Y334" s="107"/>
      <c r="Z334" s="107"/>
    </row>
    <row r="335" spans="2:26" s="107" customFormat="1" x14ac:dyDescent="0.2">
      <c r="B335" s="110" t="s">
        <v>364</v>
      </c>
      <c r="C335" s="110">
        <v>20744</v>
      </c>
      <c r="E335" s="46"/>
      <c r="F335" s="46"/>
      <c r="G335" s="46"/>
      <c r="H335" s="46"/>
      <c r="I335" s="46"/>
      <c r="J335" s="46"/>
      <c r="K335" s="105"/>
      <c r="L335" s="22">
        <v>24870000</v>
      </c>
      <c r="M335" s="23" t="s">
        <v>266</v>
      </c>
      <c r="N335" s="60">
        <v>25</v>
      </c>
      <c r="O335" s="61">
        <f t="shared" si="10"/>
        <v>31087500</v>
      </c>
      <c r="P335" s="61">
        <v>30870000</v>
      </c>
      <c r="Q335" s="84">
        <f t="shared" si="11"/>
        <v>0.24125452352231605</v>
      </c>
      <c r="R335" s="111"/>
    </row>
    <row r="336" spans="2:26" s="36" customFormat="1" x14ac:dyDescent="0.2">
      <c r="B336" s="87" t="s">
        <v>365</v>
      </c>
      <c r="C336" s="87">
        <v>21112</v>
      </c>
      <c r="E336" s="34"/>
      <c r="F336" s="34"/>
      <c r="G336" s="34"/>
      <c r="H336" s="45"/>
      <c r="I336" s="34"/>
      <c r="J336" s="34"/>
      <c r="K336" s="22"/>
      <c r="L336" s="22">
        <v>6470000</v>
      </c>
      <c r="M336" s="23" t="s">
        <v>266</v>
      </c>
      <c r="N336" s="60">
        <v>20</v>
      </c>
      <c r="O336" s="61">
        <f t="shared" si="10"/>
        <v>7764000</v>
      </c>
      <c r="P336" s="61">
        <v>7770000</v>
      </c>
      <c r="Q336" s="84">
        <f t="shared" si="11"/>
        <v>0.20092735703245751</v>
      </c>
      <c r="R336" s="111"/>
      <c r="S336" s="107"/>
      <c r="T336" s="107"/>
      <c r="U336" s="107"/>
      <c r="V336" s="107"/>
      <c r="W336" s="107"/>
      <c r="X336" s="107"/>
      <c r="Y336" s="107"/>
      <c r="Z336" s="107"/>
    </row>
    <row r="337" spans="2:26" s="36" customFormat="1" x14ac:dyDescent="0.2">
      <c r="B337" s="87" t="s">
        <v>366</v>
      </c>
      <c r="C337" s="87">
        <v>21113</v>
      </c>
      <c r="E337" s="34"/>
      <c r="F337" s="34"/>
      <c r="G337" s="34"/>
      <c r="H337" s="45"/>
      <c r="I337" s="34"/>
      <c r="J337" s="34"/>
      <c r="K337" s="22"/>
      <c r="L337" s="22">
        <v>8970000</v>
      </c>
      <c r="M337" s="23" t="s">
        <v>266</v>
      </c>
      <c r="N337" s="60">
        <v>30</v>
      </c>
      <c r="O337" s="61">
        <f t="shared" si="10"/>
        <v>11661000</v>
      </c>
      <c r="P337" s="61">
        <v>11700000</v>
      </c>
      <c r="Q337" s="84">
        <f t="shared" si="11"/>
        <v>0.30434782608695654</v>
      </c>
      <c r="R337" s="111"/>
      <c r="S337" s="107"/>
      <c r="T337" s="107"/>
      <c r="U337" s="107"/>
      <c r="V337" s="107"/>
      <c r="W337" s="107"/>
      <c r="X337" s="107"/>
      <c r="Y337" s="107"/>
      <c r="Z337" s="107"/>
    </row>
    <row r="338" spans="2:26" s="36" customFormat="1" x14ac:dyDescent="0.2">
      <c r="B338" s="87" t="s">
        <v>367</v>
      </c>
      <c r="C338" s="87">
        <v>21115</v>
      </c>
      <c r="E338" s="34"/>
      <c r="F338" s="34"/>
      <c r="G338" s="34"/>
      <c r="H338" s="45"/>
      <c r="I338" s="34"/>
      <c r="J338" s="34"/>
      <c r="K338" s="22"/>
      <c r="L338" s="22">
        <v>14570000</v>
      </c>
      <c r="M338" s="23" t="s">
        <v>266</v>
      </c>
      <c r="N338" s="60">
        <v>40</v>
      </c>
      <c r="O338" s="61">
        <f t="shared" si="10"/>
        <v>20398000</v>
      </c>
      <c r="P338" s="61">
        <v>20370000</v>
      </c>
      <c r="Q338" s="84">
        <f t="shared" si="11"/>
        <v>0.39807824296499655</v>
      </c>
      <c r="R338" s="111"/>
      <c r="S338" s="107"/>
      <c r="T338" s="107"/>
      <c r="U338" s="107"/>
      <c r="V338" s="107"/>
      <c r="W338" s="107"/>
      <c r="X338" s="107"/>
      <c r="Y338" s="107"/>
      <c r="Z338" s="107"/>
    </row>
    <row r="339" spans="2:26" s="36" customFormat="1" x14ac:dyDescent="0.2">
      <c r="B339" s="87" t="s">
        <v>368</v>
      </c>
      <c r="C339" s="87">
        <v>21122</v>
      </c>
      <c r="E339" s="34"/>
      <c r="F339" s="34"/>
      <c r="G339" s="34"/>
      <c r="H339" s="45"/>
      <c r="I339" s="34"/>
      <c r="J339" s="34"/>
      <c r="K339" s="22"/>
      <c r="L339" s="22">
        <v>8070000</v>
      </c>
      <c r="M339" s="23" t="s">
        <v>266</v>
      </c>
      <c r="N339" s="60">
        <v>20</v>
      </c>
      <c r="O339" s="61">
        <f t="shared" si="10"/>
        <v>9684000</v>
      </c>
      <c r="P339" s="61">
        <v>9700000</v>
      </c>
      <c r="Q339" s="84">
        <f t="shared" si="11"/>
        <v>0.20198265179677818</v>
      </c>
      <c r="R339" s="111"/>
      <c r="S339" s="107"/>
      <c r="T339" s="107"/>
      <c r="U339" s="107"/>
      <c r="V339" s="107"/>
      <c r="W339" s="107"/>
      <c r="X339" s="107"/>
      <c r="Y339" s="107"/>
      <c r="Z339" s="107"/>
    </row>
    <row r="340" spans="2:26" s="36" customFormat="1" x14ac:dyDescent="0.2">
      <c r="B340" s="87" t="s">
        <v>369</v>
      </c>
      <c r="C340" s="87">
        <v>21123</v>
      </c>
      <c r="E340" s="34"/>
      <c r="F340" s="34"/>
      <c r="G340" s="34"/>
      <c r="H340" s="45"/>
      <c r="I340" s="34"/>
      <c r="J340" s="34"/>
      <c r="K340" s="22"/>
      <c r="L340" s="22">
        <v>10170000</v>
      </c>
      <c r="M340" s="23" t="s">
        <v>266</v>
      </c>
      <c r="N340" s="60">
        <v>30</v>
      </c>
      <c r="O340" s="61">
        <f t="shared" si="10"/>
        <v>13221000</v>
      </c>
      <c r="P340" s="61">
        <v>13270000</v>
      </c>
      <c r="Q340" s="84">
        <f t="shared" si="11"/>
        <v>0.30481809242871188</v>
      </c>
      <c r="R340" s="111"/>
      <c r="S340" s="107"/>
      <c r="T340" s="107"/>
      <c r="U340" s="107"/>
      <c r="V340" s="107"/>
      <c r="W340" s="107"/>
      <c r="X340" s="107"/>
      <c r="Y340" s="107"/>
      <c r="Z340" s="107"/>
    </row>
    <row r="341" spans="2:26" s="36" customFormat="1" x14ac:dyDescent="0.2">
      <c r="B341" s="87" t="s">
        <v>370</v>
      </c>
      <c r="C341" s="87">
        <v>21125</v>
      </c>
      <c r="E341" s="34"/>
      <c r="F341" s="34"/>
      <c r="G341" s="34"/>
      <c r="H341" s="45"/>
      <c r="I341" s="34"/>
      <c r="J341" s="34"/>
      <c r="K341" s="22"/>
      <c r="L341" s="22">
        <v>15070000</v>
      </c>
      <c r="M341" s="23" t="s">
        <v>266</v>
      </c>
      <c r="N341" s="60">
        <v>40</v>
      </c>
      <c r="O341" s="61">
        <f t="shared" si="10"/>
        <v>21098000</v>
      </c>
      <c r="P341" s="61">
        <v>21070000</v>
      </c>
      <c r="Q341" s="84">
        <f t="shared" si="11"/>
        <v>0.39814200398142002</v>
      </c>
      <c r="R341" s="111"/>
      <c r="S341" s="107"/>
      <c r="T341" s="107"/>
      <c r="U341" s="107"/>
      <c r="V341" s="107"/>
      <c r="W341" s="107"/>
      <c r="X341" s="107"/>
      <c r="Y341" s="107"/>
      <c r="Z341" s="107"/>
    </row>
    <row r="342" spans="2:26" s="36" customFormat="1" x14ac:dyDescent="0.2">
      <c r="B342" s="87" t="s">
        <v>371</v>
      </c>
      <c r="C342" s="87">
        <v>21132</v>
      </c>
      <c r="E342" s="34"/>
      <c r="F342" s="34"/>
      <c r="G342" s="34"/>
      <c r="H342" s="45"/>
      <c r="I342" s="34"/>
      <c r="J342" s="34"/>
      <c r="K342" s="22"/>
      <c r="L342" s="22">
        <v>8270000</v>
      </c>
      <c r="M342" s="23" t="s">
        <v>266</v>
      </c>
      <c r="N342" s="60">
        <v>20</v>
      </c>
      <c r="O342" s="61">
        <f t="shared" si="10"/>
        <v>9924000</v>
      </c>
      <c r="P342" s="61">
        <v>9970000</v>
      </c>
      <c r="Q342" s="84">
        <f t="shared" si="11"/>
        <v>0.20556227327690446</v>
      </c>
      <c r="R342" s="111"/>
      <c r="S342" s="107"/>
      <c r="T342" s="107"/>
      <c r="U342" s="107"/>
      <c r="V342" s="107"/>
      <c r="W342" s="107"/>
      <c r="X342" s="107"/>
      <c r="Y342" s="107"/>
      <c r="Z342" s="107"/>
    </row>
    <row r="343" spans="2:26" s="36" customFormat="1" x14ac:dyDescent="0.2">
      <c r="B343" s="87" t="s">
        <v>372</v>
      </c>
      <c r="C343" s="87">
        <v>21133</v>
      </c>
      <c r="E343" s="34"/>
      <c r="F343" s="34"/>
      <c r="G343" s="34"/>
      <c r="H343" s="45"/>
      <c r="I343" s="34"/>
      <c r="J343" s="34"/>
      <c r="K343" s="22"/>
      <c r="L343" s="22">
        <v>10470000</v>
      </c>
      <c r="M343" s="23" t="s">
        <v>266</v>
      </c>
      <c r="N343" s="60">
        <v>30</v>
      </c>
      <c r="O343" s="61">
        <f t="shared" si="10"/>
        <v>13611000</v>
      </c>
      <c r="P343" s="61">
        <v>13670000</v>
      </c>
      <c r="Q343" s="84">
        <f t="shared" si="11"/>
        <v>0.30563514804202485</v>
      </c>
      <c r="R343" s="111"/>
      <c r="S343" s="107"/>
      <c r="T343" s="107"/>
      <c r="U343" s="107"/>
      <c r="V343" s="107"/>
      <c r="W343" s="107"/>
      <c r="X343" s="107"/>
      <c r="Y343" s="107"/>
      <c r="Z343" s="107"/>
    </row>
    <row r="344" spans="2:26" s="36" customFormat="1" x14ac:dyDescent="0.2">
      <c r="B344" s="87" t="s">
        <v>373</v>
      </c>
      <c r="C344" s="87">
        <v>21135</v>
      </c>
      <c r="E344" s="34"/>
      <c r="F344" s="34"/>
      <c r="G344" s="34"/>
      <c r="H344" s="45"/>
      <c r="I344" s="34"/>
      <c r="J344" s="34"/>
      <c r="K344" s="22"/>
      <c r="L344" s="22">
        <v>15670000</v>
      </c>
      <c r="M344" s="23" t="s">
        <v>266</v>
      </c>
      <c r="N344" s="60">
        <v>40</v>
      </c>
      <c r="O344" s="61">
        <f t="shared" si="10"/>
        <v>21938000</v>
      </c>
      <c r="P344" s="61">
        <v>21970000</v>
      </c>
      <c r="Q344" s="84">
        <f t="shared" si="11"/>
        <v>0.40204211869814932</v>
      </c>
      <c r="R344" s="111"/>
      <c r="S344" s="107"/>
      <c r="T344" s="107"/>
      <c r="U344" s="107"/>
      <c r="V344" s="107"/>
      <c r="W344" s="107"/>
      <c r="X344" s="107"/>
      <c r="Y344" s="107"/>
      <c r="Z344" s="107"/>
    </row>
    <row r="345" spans="2:26" s="36" customFormat="1" x14ac:dyDescent="0.2">
      <c r="B345" s="87" t="s">
        <v>374</v>
      </c>
      <c r="C345" s="87">
        <v>21141</v>
      </c>
      <c r="E345" s="34"/>
      <c r="F345" s="34"/>
      <c r="G345" s="34"/>
      <c r="H345" s="45"/>
      <c r="I345" s="34"/>
      <c r="J345" s="34"/>
      <c r="K345" s="22"/>
      <c r="L345" s="22">
        <v>13270000</v>
      </c>
      <c r="M345" s="23" t="s">
        <v>266</v>
      </c>
      <c r="N345" s="60">
        <v>40</v>
      </c>
      <c r="O345" s="61">
        <f t="shared" si="10"/>
        <v>18578000</v>
      </c>
      <c r="P345" s="61">
        <v>18570000</v>
      </c>
      <c r="Q345" s="84">
        <f t="shared" si="11"/>
        <v>0.39939713639788998</v>
      </c>
      <c r="R345" s="111"/>
      <c r="S345" s="107"/>
      <c r="T345" s="107"/>
      <c r="U345" s="107"/>
      <c r="V345" s="107"/>
      <c r="W345" s="107"/>
      <c r="X345" s="107"/>
      <c r="Y345" s="107"/>
      <c r="Z345" s="107"/>
    </row>
    <row r="346" spans="2:26" s="107" customFormat="1" x14ac:dyDescent="0.2">
      <c r="B346" s="110" t="s">
        <v>375</v>
      </c>
      <c r="C346" s="110">
        <v>21144</v>
      </c>
      <c r="E346" s="46"/>
      <c r="F346" s="46"/>
      <c r="G346" s="46"/>
      <c r="H346" s="46"/>
      <c r="I346" s="46"/>
      <c r="J346" s="46"/>
      <c r="K346" s="105"/>
      <c r="L346" s="22">
        <v>24870000</v>
      </c>
      <c r="M346" s="23" t="s">
        <v>266</v>
      </c>
      <c r="N346" s="60">
        <v>25</v>
      </c>
      <c r="O346" s="61">
        <f t="shared" si="10"/>
        <v>31087500</v>
      </c>
      <c r="P346" s="61">
        <v>30870000</v>
      </c>
      <c r="Q346" s="84">
        <f t="shared" si="11"/>
        <v>0.24125452352231605</v>
      </c>
      <c r="R346" s="111"/>
    </row>
    <row r="347" spans="2:26" s="36" customFormat="1" x14ac:dyDescent="0.2">
      <c r="B347" s="87" t="s">
        <v>376</v>
      </c>
      <c r="C347" s="87">
        <v>21211</v>
      </c>
      <c r="E347" s="34"/>
      <c r="F347" s="34"/>
      <c r="G347" s="34"/>
      <c r="H347" s="45"/>
      <c r="I347" s="34"/>
      <c r="J347" s="34"/>
      <c r="K347" s="22"/>
      <c r="L347" s="22">
        <v>3870000</v>
      </c>
      <c r="M347" s="23" t="s">
        <v>266</v>
      </c>
      <c r="N347" s="60">
        <v>10</v>
      </c>
      <c r="O347" s="61">
        <f t="shared" si="10"/>
        <v>4257000</v>
      </c>
      <c r="P347" s="61">
        <v>4270000</v>
      </c>
      <c r="Q347" s="84">
        <f t="shared" si="11"/>
        <v>0.10335917312661498</v>
      </c>
      <c r="R347" s="111"/>
      <c r="S347" s="107"/>
      <c r="T347" s="107"/>
      <c r="U347" s="107"/>
      <c r="V347" s="107"/>
      <c r="W347" s="107"/>
      <c r="X347" s="107"/>
      <c r="Y347" s="107"/>
      <c r="Z347" s="107"/>
    </row>
    <row r="348" spans="2:26" s="36" customFormat="1" x14ac:dyDescent="0.2">
      <c r="B348" s="87" t="s">
        <v>377</v>
      </c>
      <c r="C348" s="87">
        <v>21212</v>
      </c>
      <c r="E348" s="34"/>
      <c r="F348" s="34"/>
      <c r="G348" s="34"/>
      <c r="H348" s="45"/>
      <c r="I348" s="34"/>
      <c r="J348" s="34"/>
      <c r="K348" s="22"/>
      <c r="L348" s="22">
        <v>6470000</v>
      </c>
      <c r="M348" s="23" t="s">
        <v>266</v>
      </c>
      <c r="N348" s="60">
        <v>20</v>
      </c>
      <c r="O348" s="61">
        <f t="shared" si="10"/>
        <v>7764000</v>
      </c>
      <c r="P348" s="61">
        <v>7770000</v>
      </c>
      <c r="Q348" s="84">
        <f t="shared" si="11"/>
        <v>0.20092735703245751</v>
      </c>
      <c r="R348" s="111"/>
      <c r="S348" s="107"/>
      <c r="T348" s="107"/>
      <c r="U348" s="107"/>
      <c r="V348" s="107"/>
      <c r="W348" s="107"/>
      <c r="X348" s="107"/>
      <c r="Y348" s="107"/>
      <c r="Z348" s="107"/>
    </row>
    <row r="349" spans="2:26" s="36" customFormat="1" x14ac:dyDescent="0.2">
      <c r="B349" s="87" t="s">
        <v>378</v>
      </c>
      <c r="C349" s="87">
        <v>21213</v>
      </c>
      <c r="E349" s="34"/>
      <c r="F349" s="34"/>
      <c r="G349" s="34"/>
      <c r="H349" s="45"/>
      <c r="I349" s="34"/>
      <c r="J349" s="34"/>
      <c r="K349" s="22"/>
      <c r="L349" s="22">
        <v>8970000</v>
      </c>
      <c r="M349" s="23" t="s">
        <v>266</v>
      </c>
      <c r="N349" s="60">
        <v>30</v>
      </c>
      <c r="O349" s="61">
        <f t="shared" si="10"/>
        <v>11661000</v>
      </c>
      <c r="P349" s="61">
        <v>11700000</v>
      </c>
      <c r="Q349" s="84">
        <f t="shared" si="11"/>
        <v>0.30434782608695654</v>
      </c>
      <c r="R349" s="111"/>
      <c r="S349" s="107"/>
      <c r="T349" s="107"/>
      <c r="U349" s="107"/>
      <c r="V349" s="107"/>
      <c r="W349" s="107"/>
      <c r="X349" s="107"/>
      <c r="Y349" s="107"/>
      <c r="Z349" s="107"/>
    </row>
    <row r="350" spans="2:26" s="36" customFormat="1" x14ac:dyDescent="0.2">
      <c r="B350" s="87" t="s">
        <v>379</v>
      </c>
      <c r="C350" s="87">
        <v>21215</v>
      </c>
      <c r="E350" s="34"/>
      <c r="F350" s="34"/>
      <c r="G350" s="34"/>
      <c r="H350" s="45"/>
      <c r="I350" s="34"/>
      <c r="J350" s="34"/>
      <c r="K350" s="22"/>
      <c r="L350" s="22">
        <v>14570000</v>
      </c>
      <c r="M350" s="23" t="s">
        <v>266</v>
      </c>
      <c r="N350" s="60">
        <v>40</v>
      </c>
      <c r="O350" s="61">
        <f t="shared" si="10"/>
        <v>20398000</v>
      </c>
      <c r="P350" s="61">
        <v>20370000</v>
      </c>
      <c r="Q350" s="84">
        <f t="shared" si="11"/>
        <v>0.39807824296499655</v>
      </c>
      <c r="R350" s="111"/>
      <c r="S350" s="107"/>
      <c r="T350" s="107"/>
      <c r="U350" s="107"/>
      <c r="V350" s="107"/>
      <c r="W350" s="107"/>
      <c r="X350" s="107"/>
      <c r="Y350" s="107"/>
      <c r="Z350" s="107"/>
    </row>
    <row r="351" spans="2:26" s="36" customFormat="1" x14ac:dyDescent="0.2">
      <c r="B351" s="87" t="s">
        <v>380</v>
      </c>
      <c r="C351" s="87">
        <v>21221</v>
      </c>
      <c r="E351" s="34"/>
      <c r="F351" s="34"/>
      <c r="G351" s="34"/>
      <c r="H351" s="45"/>
      <c r="I351" s="34"/>
      <c r="J351" s="34"/>
      <c r="K351" s="22"/>
      <c r="L351" s="22">
        <v>5370000</v>
      </c>
      <c r="M351" s="23" t="s">
        <v>266</v>
      </c>
      <c r="N351" s="60">
        <v>10</v>
      </c>
      <c r="O351" s="61">
        <f t="shared" si="10"/>
        <v>5907000</v>
      </c>
      <c r="P351" s="61">
        <v>5970000</v>
      </c>
      <c r="Q351" s="84">
        <f t="shared" si="11"/>
        <v>0.11173184357541899</v>
      </c>
      <c r="R351" s="111"/>
      <c r="S351" s="107"/>
      <c r="T351" s="107"/>
      <c r="U351" s="107"/>
      <c r="V351" s="107"/>
      <c r="W351" s="107"/>
      <c r="X351" s="107"/>
      <c r="Y351" s="107"/>
      <c r="Z351" s="107"/>
    </row>
    <row r="352" spans="2:26" s="36" customFormat="1" x14ac:dyDescent="0.2">
      <c r="B352" s="87" t="s">
        <v>381</v>
      </c>
      <c r="C352" s="87">
        <v>21222</v>
      </c>
      <c r="E352" s="34"/>
      <c r="F352" s="34"/>
      <c r="G352" s="34"/>
      <c r="H352" s="45"/>
      <c r="I352" s="34"/>
      <c r="J352" s="34"/>
      <c r="K352" s="22"/>
      <c r="L352" s="22">
        <v>8070000</v>
      </c>
      <c r="M352" s="23" t="s">
        <v>266</v>
      </c>
      <c r="N352" s="60">
        <v>20</v>
      </c>
      <c r="O352" s="61">
        <f t="shared" si="10"/>
        <v>9684000</v>
      </c>
      <c r="P352" s="61">
        <v>9700000</v>
      </c>
      <c r="Q352" s="84">
        <f t="shared" si="11"/>
        <v>0.20198265179677818</v>
      </c>
      <c r="R352" s="111"/>
      <c r="S352" s="107"/>
      <c r="T352" s="107"/>
      <c r="U352" s="107"/>
      <c r="V352" s="107"/>
      <c r="W352" s="107"/>
      <c r="X352" s="107"/>
      <c r="Y352" s="107"/>
      <c r="Z352" s="107"/>
    </row>
    <row r="353" spans="2:26" s="36" customFormat="1" x14ac:dyDescent="0.2">
      <c r="B353" s="87" t="s">
        <v>382</v>
      </c>
      <c r="C353" s="87">
        <v>21223</v>
      </c>
      <c r="E353" s="34"/>
      <c r="F353" s="34"/>
      <c r="G353" s="34"/>
      <c r="H353" s="45"/>
      <c r="I353" s="34"/>
      <c r="J353" s="34"/>
      <c r="K353" s="22"/>
      <c r="L353" s="22">
        <v>10170000</v>
      </c>
      <c r="M353" s="23" t="s">
        <v>266</v>
      </c>
      <c r="N353" s="60">
        <v>30</v>
      </c>
      <c r="O353" s="61">
        <f t="shared" si="10"/>
        <v>13221000</v>
      </c>
      <c r="P353" s="61">
        <v>13270000</v>
      </c>
      <c r="Q353" s="84">
        <f t="shared" si="11"/>
        <v>0.30481809242871188</v>
      </c>
      <c r="R353" s="111"/>
      <c r="S353" s="107"/>
      <c r="T353" s="107"/>
      <c r="U353" s="107"/>
      <c r="V353" s="107"/>
      <c r="W353" s="107"/>
      <c r="X353" s="107"/>
      <c r="Y353" s="107"/>
      <c r="Z353" s="107"/>
    </row>
    <row r="354" spans="2:26" s="36" customFormat="1" x14ac:dyDescent="0.2">
      <c r="B354" s="87" t="s">
        <v>383</v>
      </c>
      <c r="C354" s="87">
        <v>21225</v>
      </c>
      <c r="E354" s="34"/>
      <c r="F354" s="34"/>
      <c r="G354" s="34"/>
      <c r="H354" s="45"/>
      <c r="I354" s="34"/>
      <c r="J354" s="34"/>
      <c r="K354" s="22"/>
      <c r="L354" s="22">
        <v>15070000</v>
      </c>
      <c r="M354" s="23" t="s">
        <v>266</v>
      </c>
      <c r="N354" s="60">
        <v>40</v>
      </c>
      <c r="O354" s="61">
        <f t="shared" si="10"/>
        <v>21098000</v>
      </c>
      <c r="P354" s="61">
        <v>21070000</v>
      </c>
      <c r="Q354" s="84">
        <f t="shared" si="11"/>
        <v>0.39814200398142002</v>
      </c>
      <c r="R354" s="111"/>
      <c r="S354" s="107"/>
      <c r="T354" s="107"/>
      <c r="U354" s="107"/>
      <c r="V354" s="107"/>
      <c r="W354" s="107"/>
      <c r="X354" s="107"/>
      <c r="Y354" s="107"/>
      <c r="Z354" s="107"/>
    </row>
    <row r="355" spans="2:26" s="36" customFormat="1" x14ac:dyDescent="0.2">
      <c r="B355" s="87" t="s">
        <v>384</v>
      </c>
      <c r="C355" s="87">
        <v>21231</v>
      </c>
      <c r="E355" s="34"/>
      <c r="F355" s="34"/>
      <c r="G355" s="34"/>
      <c r="H355" s="45"/>
      <c r="I355" s="34"/>
      <c r="J355" s="34"/>
      <c r="K355" s="22"/>
      <c r="L355" s="22">
        <v>5870000</v>
      </c>
      <c r="M355" s="23" t="s">
        <v>266</v>
      </c>
      <c r="N355" s="60">
        <v>10</v>
      </c>
      <c r="O355" s="61">
        <f t="shared" si="10"/>
        <v>6457000</v>
      </c>
      <c r="P355" s="61">
        <v>6470000</v>
      </c>
      <c r="Q355" s="84">
        <f t="shared" si="11"/>
        <v>0.10221465076660988</v>
      </c>
      <c r="R355" s="111"/>
      <c r="S355" s="107"/>
      <c r="T355" s="107"/>
      <c r="U355" s="107"/>
      <c r="V355" s="107"/>
      <c r="W355" s="107"/>
      <c r="X355" s="107"/>
      <c r="Y355" s="107"/>
      <c r="Z355" s="107"/>
    </row>
    <row r="356" spans="2:26" s="36" customFormat="1" x14ac:dyDescent="0.2">
      <c r="B356" s="87" t="s">
        <v>385</v>
      </c>
      <c r="C356" s="87">
        <v>21232</v>
      </c>
      <c r="E356" s="34"/>
      <c r="F356" s="34"/>
      <c r="G356" s="34"/>
      <c r="H356" s="45"/>
      <c r="I356" s="34"/>
      <c r="J356" s="34"/>
      <c r="K356" s="22"/>
      <c r="L356" s="22">
        <v>8270000</v>
      </c>
      <c r="M356" s="23" t="s">
        <v>266</v>
      </c>
      <c r="N356" s="60">
        <v>20</v>
      </c>
      <c r="O356" s="61">
        <f t="shared" si="10"/>
        <v>9924000</v>
      </c>
      <c r="P356" s="61">
        <v>9970000</v>
      </c>
      <c r="Q356" s="84">
        <f t="shared" si="11"/>
        <v>0.20556227327690446</v>
      </c>
      <c r="R356" s="111"/>
      <c r="S356" s="107"/>
      <c r="T356" s="107"/>
      <c r="U356" s="107"/>
      <c r="V356" s="107"/>
      <c r="W356" s="107"/>
      <c r="X356" s="107"/>
      <c r="Y356" s="107"/>
      <c r="Z356" s="107"/>
    </row>
    <row r="357" spans="2:26" s="36" customFormat="1" x14ac:dyDescent="0.2">
      <c r="B357" s="87" t="s">
        <v>386</v>
      </c>
      <c r="C357" s="87">
        <v>21133</v>
      </c>
      <c r="E357" s="34"/>
      <c r="F357" s="34"/>
      <c r="G357" s="34"/>
      <c r="H357" s="45"/>
      <c r="I357" s="34"/>
      <c r="J357" s="34"/>
      <c r="K357" s="22"/>
      <c r="L357" s="22">
        <v>10470000</v>
      </c>
      <c r="M357" s="23" t="s">
        <v>266</v>
      </c>
      <c r="N357" s="60">
        <v>30</v>
      </c>
      <c r="O357" s="61">
        <f t="shared" si="10"/>
        <v>13611000</v>
      </c>
      <c r="P357" s="61">
        <v>13670000</v>
      </c>
      <c r="Q357" s="84">
        <f t="shared" si="11"/>
        <v>0.30563514804202485</v>
      </c>
      <c r="R357" s="111"/>
      <c r="S357" s="107"/>
      <c r="T357" s="107"/>
      <c r="U357" s="107"/>
      <c r="V357" s="107"/>
      <c r="W357" s="107"/>
      <c r="X357" s="107"/>
      <c r="Y357" s="107"/>
      <c r="Z357" s="107"/>
    </row>
    <row r="358" spans="2:26" s="36" customFormat="1" x14ac:dyDescent="0.2">
      <c r="B358" s="87" t="s">
        <v>387</v>
      </c>
      <c r="C358" s="87">
        <v>21235</v>
      </c>
      <c r="E358" s="34"/>
      <c r="F358" s="34"/>
      <c r="G358" s="34"/>
      <c r="H358" s="45"/>
      <c r="I358" s="34"/>
      <c r="J358" s="34"/>
      <c r="K358" s="22"/>
      <c r="L358" s="22">
        <v>15670000</v>
      </c>
      <c r="M358" s="23" t="s">
        <v>266</v>
      </c>
      <c r="N358" s="60">
        <v>40</v>
      </c>
      <c r="O358" s="61">
        <f t="shared" si="10"/>
        <v>21938000</v>
      </c>
      <c r="P358" s="61">
        <v>21970000</v>
      </c>
      <c r="Q358" s="84">
        <f t="shared" si="11"/>
        <v>0.40204211869814932</v>
      </c>
      <c r="R358" s="111"/>
      <c r="S358" s="107"/>
      <c r="T358" s="107"/>
      <c r="U358" s="107"/>
      <c r="V358" s="107"/>
      <c r="W358" s="107"/>
      <c r="X358" s="107"/>
      <c r="Y358" s="107"/>
      <c r="Z358" s="107"/>
    </row>
    <row r="359" spans="2:26" s="36" customFormat="1" x14ac:dyDescent="0.2">
      <c r="B359" s="87" t="s">
        <v>388</v>
      </c>
      <c r="C359" s="87">
        <v>21241</v>
      </c>
      <c r="E359" s="34"/>
      <c r="F359" s="34"/>
      <c r="G359" s="34"/>
      <c r="H359" s="45"/>
      <c r="I359" s="34"/>
      <c r="J359" s="34"/>
      <c r="K359" s="22"/>
      <c r="L359" s="22">
        <v>13270000</v>
      </c>
      <c r="M359" s="23" t="s">
        <v>266</v>
      </c>
      <c r="N359" s="60">
        <v>40</v>
      </c>
      <c r="O359" s="61">
        <f t="shared" si="10"/>
        <v>18578000</v>
      </c>
      <c r="P359" s="61">
        <v>18570000</v>
      </c>
      <c r="Q359" s="84">
        <f t="shared" si="11"/>
        <v>0.39939713639788998</v>
      </c>
      <c r="R359" s="111"/>
      <c r="S359" s="107"/>
      <c r="T359" s="107"/>
      <c r="U359" s="107"/>
      <c r="V359" s="107"/>
      <c r="W359" s="107"/>
      <c r="X359" s="107"/>
      <c r="Y359" s="107"/>
      <c r="Z359" s="107"/>
    </row>
    <row r="360" spans="2:26" s="107" customFormat="1" x14ac:dyDescent="0.2">
      <c r="B360" s="110" t="s">
        <v>389</v>
      </c>
      <c r="C360" s="110">
        <v>21244</v>
      </c>
      <c r="E360" s="46"/>
      <c r="F360" s="46"/>
      <c r="G360" s="46"/>
      <c r="H360" s="46"/>
      <c r="I360" s="46"/>
      <c r="J360" s="46"/>
      <c r="K360" s="105"/>
      <c r="L360" s="22">
        <v>24870000</v>
      </c>
      <c r="M360" s="23" t="s">
        <v>266</v>
      </c>
      <c r="N360" s="60">
        <v>25</v>
      </c>
      <c r="O360" s="61">
        <f t="shared" si="10"/>
        <v>31087500</v>
      </c>
      <c r="P360" s="61">
        <v>30870000</v>
      </c>
      <c r="Q360" s="84">
        <f t="shared" si="11"/>
        <v>0.24125452352231605</v>
      </c>
      <c r="R360" s="111"/>
    </row>
    <row r="361" spans="2:26" s="36" customFormat="1" x14ac:dyDescent="0.2">
      <c r="B361" s="87" t="s">
        <v>390</v>
      </c>
      <c r="C361" s="87">
        <v>21311</v>
      </c>
      <c r="E361" s="34"/>
      <c r="F361" s="34"/>
      <c r="G361" s="34"/>
      <c r="H361" s="45"/>
      <c r="I361" s="34"/>
      <c r="J361" s="34"/>
      <c r="K361" s="22"/>
      <c r="L361" s="22">
        <v>3870000</v>
      </c>
      <c r="M361" s="23" t="s">
        <v>266</v>
      </c>
      <c r="N361" s="60">
        <v>10</v>
      </c>
      <c r="O361" s="61">
        <f t="shared" si="10"/>
        <v>4257000</v>
      </c>
      <c r="P361" s="61">
        <v>4270000</v>
      </c>
      <c r="Q361" s="84">
        <f t="shared" si="11"/>
        <v>0.10335917312661498</v>
      </c>
      <c r="R361" s="111"/>
      <c r="S361" s="107"/>
      <c r="T361" s="107"/>
      <c r="U361" s="107"/>
      <c r="V361" s="107"/>
      <c r="W361" s="107"/>
      <c r="X361" s="107"/>
      <c r="Y361" s="107"/>
      <c r="Z361" s="107"/>
    </row>
    <row r="362" spans="2:26" s="36" customFormat="1" x14ac:dyDescent="0.2">
      <c r="B362" s="87" t="s">
        <v>391</v>
      </c>
      <c r="C362" s="87">
        <v>21312</v>
      </c>
      <c r="E362" s="34"/>
      <c r="F362" s="34"/>
      <c r="G362" s="34"/>
      <c r="H362" s="45"/>
      <c r="I362" s="34"/>
      <c r="J362" s="34"/>
      <c r="K362" s="22"/>
      <c r="L362" s="22">
        <v>6470000</v>
      </c>
      <c r="M362" s="23" t="s">
        <v>266</v>
      </c>
      <c r="N362" s="60">
        <v>20</v>
      </c>
      <c r="O362" s="61">
        <f t="shared" si="10"/>
        <v>7764000</v>
      </c>
      <c r="P362" s="61">
        <v>7770000</v>
      </c>
      <c r="Q362" s="84">
        <f t="shared" si="11"/>
        <v>0.20092735703245751</v>
      </c>
      <c r="R362" s="111"/>
      <c r="S362" s="107"/>
      <c r="T362" s="107"/>
      <c r="U362" s="107"/>
      <c r="V362" s="107"/>
      <c r="W362" s="107"/>
      <c r="X362" s="107"/>
      <c r="Y362" s="107"/>
      <c r="Z362" s="107"/>
    </row>
    <row r="363" spans="2:26" s="36" customFormat="1" x14ac:dyDescent="0.2">
      <c r="B363" s="87" t="s">
        <v>392</v>
      </c>
      <c r="C363" s="87">
        <v>21313</v>
      </c>
      <c r="E363" s="34"/>
      <c r="F363" s="34"/>
      <c r="G363" s="34"/>
      <c r="H363" s="45"/>
      <c r="I363" s="34"/>
      <c r="J363" s="34"/>
      <c r="K363" s="22"/>
      <c r="L363" s="22">
        <v>8970000</v>
      </c>
      <c r="M363" s="23" t="s">
        <v>266</v>
      </c>
      <c r="N363" s="60">
        <v>30</v>
      </c>
      <c r="O363" s="61">
        <f t="shared" si="10"/>
        <v>11661000</v>
      </c>
      <c r="P363" s="61">
        <v>11700000</v>
      </c>
      <c r="Q363" s="84">
        <f t="shared" si="11"/>
        <v>0.30434782608695654</v>
      </c>
      <c r="R363" s="111"/>
      <c r="S363" s="107"/>
      <c r="T363" s="107"/>
      <c r="U363" s="107"/>
      <c r="V363" s="107"/>
      <c r="W363" s="107"/>
      <c r="X363" s="107"/>
      <c r="Y363" s="107"/>
      <c r="Z363" s="107"/>
    </row>
    <row r="364" spans="2:26" s="36" customFormat="1" x14ac:dyDescent="0.2">
      <c r="B364" s="87" t="s">
        <v>393</v>
      </c>
      <c r="C364" s="87">
        <v>21315</v>
      </c>
      <c r="E364" s="34"/>
      <c r="F364" s="34"/>
      <c r="G364" s="34"/>
      <c r="H364" s="45"/>
      <c r="I364" s="34"/>
      <c r="J364" s="34"/>
      <c r="K364" s="22"/>
      <c r="L364" s="22">
        <v>14570000</v>
      </c>
      <c r="M364" s="23" t="s">
        <v>266</v>
      </c>
      <c r="N364" s="60">
        <v>40</v>
      </c>
      <c r="O364" s="61">
        <f t="shared" si="10"/>
        <v>20398000</v>
      </c>
      <c r="P364" s="61">
        <v>20370000</v>
      </c>
      <c r="Q364" s="84">
        <f t="shared" si="11"/>
        <v>0.39807824296499655</v>
      </c>
      <c r="R364" s="111"/>
      <c r="S364" s="107"/>
      <c r="T364" s="107"/>
      <c r="U364" s="107"/>
      <c r="V364" s="107"/>
      <c r="W364" s="107"/>
      <c r="X364" s="107"/>
      <c r="Y364" s="107"/>
      <c r="Z364" s="107"/>
    </row>
    <row r="365" spans="2:26" s="36" customFormat="1" x14ac:dyDescent="0.2">
      <c r="B365" s="87" t="s">
        <v>394</v>
      </c>
      <c r="C365" s="87">
        <v>21321</v>
      </c>
      <c r="E365" s="34"/>
      <c r="F365" s="34"/>
      <c r="G365" s="34"/>
      <c r="H365" s="45"/>
      <c r="I365" s="34"/>
      <c r="J365" s="34"/>
      <c r="K365" s="22"/>
      <c r="L365" s="22">
        <v>5370000</v>
      </c>
      <c r="M365" s="23" t="s">
        <v>266</v>
      </c>
      <c r="N365" s="60">
        <v>10</v>
      </c>
      <c r="O365" s="61">
        <f t="shared" si="10"/>
        <v>5907000</v>
      </c>
      <c r="P365" s="61">
        <v>5970000</v>
      </c>
      <c r="Q365" s="84">
        <f t="shared" si="11"/>
        <v>0.11173184357541899</v>
      </c>
      <c r="R365" s="111"/>
      <c r="S365" s="107"/>
      <c r="T365" s="107"/>
      <c r="U365" s="107"/>
      <c r="V365" s="107"/>
      <c r="W365" s="107"/>
      <c r="X365" s="107"/>
      <c r="Y365" s="107"/>
      <c r="Z365" s="107"/>
    </row>
    <row r="366" spans="2:26" s="36" customFormat="1" x14ac:dyDescent="0.2">
      <c r="B366" s="87" t="s">
        <v>395</v>
      </c>
      <c r="C366" s="87">
        <v>21322</v>
      </c>
      <c r="E366" s="34"/>
      <c r="F366" s="34"/>
      <c r="G366" s="34"/>
      <c r="H366" s="45"/>
      <c r="I366" s="34"/>
      <c r="J366" s="34"/>
      <c r="K366" s="22"/>
      <c r="L366" s="22">
        <v>8070000</v>
      </c>
      <c r="M366" s="23" t="s">
        <v>266</v>
      </c>
      <c r="N366" s="60">
        <v>20</v>
      </c>
      <c r="O366" s="61">
        <f t="shared" si="10"/>
        <v>9684000</v>
      </c>
      <c r="P366" s="61">
        <v>9700000</v>
      </c>
      <c r="Q366" s="84">
        <f t="shared" si="11"/>
        <v>0.20198265179677818</v>
      </c>
      <c r="R366" s="111"/>
      <c r="S366" s="107"/>
      <c r="T366" s="107"/>
      <c r="U366" s="107"/>
      <c r="V366" s="107"/>
      <c r="W366" s="107"/>
      <c r="X366" s="107"/>
      <c r="Y366" s="107"/>
      <c r="Z366" s="107"/>
    </row>
    <row r="367" spans="2:26" s="36" customFormat="1" x14ac:dyDescent="0.2">
      <c r="B367" s="87" t="s">
        <v>396</v>
      </c>
      <c r="C367" s="87">
        <v>21323</v>
      </c>
      <c r="E367" s="34"/>
      <c r="F367" s="34"/>
      <c r="G367" s="34"/>
      <c r="H367" s="45"/>
      <c r="I367" s="34"/>
      <c r="J367" s="34"/>
      <c r="K367" s="22"/>
      <c r="L367" s="22">
        <v>10170000</v>
      </c>
      <c r="M367" s="23" t="s">
        <v>266</v>
      </c>
      <c r="N367" s="60">
        <v>30</v>
      </c>
      <c r="O367" s="61">
        <f t="shared" si="10"/>
        <v>13221000</v>
      </c>
      <c r="P367" s="61">
        <v>13270000</v>
      </c>
      <c r="Q367" s="84">
        <f t="shared" si="11"/>
        <v>0.30481809242871188</v>
      </c>
      <c r="R367" s="111"/>
      <c r="S367" s="107"/>
      <c r="T367" s="107"/>
      <c r="U367" s="107"/>
      <c r="V367" s="107"/>
      <c r="W367" s="107"/>
      <c r="X367" s="107"/>
      <c r="Y367" s="107"/>
      <c r="Z367" s="107"/>
    </row>
    <row r="368" spans="2:26" s="36" customFormat="1" x14ac:dyDescent="0.2">
      <c r="B368" s="87" t="s">
        <v>397</v>
      </c>
      <c r="C368" s="87">
        <v>21325</v>
      </c>
      <c r="E368" s="34"/>
      <c r="F368" s="34"/>
      <c r="G368" s="34"/>
      <c r="H368" s="45"/>
      <c r="I368" s="34"/>
      <c r="J368" s="34"/>
      <c r="K368" s="22"/>
      <c r="L368" s="22">
        <v>15070000</v>
      </c>
      <c r="M368" s="23" t="s">
        <v>266</v>
      </c>
      <c r="N368" s="60">
        <v>40</v>
      </c>
      <c r="O368" s="61">
        <f t="shared" si="10"/>
        <v>21098000</v>
      </c>
      <c r="P368" s="61">
        <v>21070000</v>
      </c>
      <c r="Q368" s="84">
        <f t="shared" si="11"/>
        <v>0.39814200398142002</v>
      </c>
      <c r="R368" s="111"/>
      <c r="S368" s="107"/>
      <c r="T368" s="107"/>
      <c r="U368" s="107"/>
      <c r="V368" s="107"/>
      <c r="W368" s="107"/>
      <c r="X368" s="107"/>
      <c r="Y368" s="107"/>
      <c r="Z368" s="107"/>
    </row>
    <row r="369" spans="2:26" s="36" customFormat="1" x14ac:dyDescent="0.2">
      <c r="B369" s="87" t="s">
        <v>398</v>
      </c>
      <c r="C369" s="87">
        <v>21331</v>
      </c>
      <c r="E369" s="34"/>
      <c r="F369" s="34"/>
      <c r="G369" s="34"/>
      <c r="H369" s="45"/>
      <c r="I369" s="34"/>
      <c r="J369" s="34"/>
      <c r="K369" s="22"/>
      <c r="L369" s="22">
        <v>5870000</v>
      </c>
      <c r="M369" s="23" t="s">
        <v>266</v>
      </c>
      <c r="N369" s="60">
        <v>10</v>
      </c>
      <c r="O369" s="61">
        <f t="shared" ref="O369:O432" si="12">L369+(L369*N369/100)</f>
        <v>6457000</v>
      </c>
      <c r="P369" s="61">
        <v>6470000</v>
      </c>
      <c r="Q369" s="84">
        <f t="shared" si="11"/>
        <v>0.10221465076660988</v>
      </c>
      <c r="R369" s="111"/>
      <c r="S369" s="107"/>
      <c r="T369" s="107"/>
      <c r="U369" s="107"/>
      <c r="V369" s="107"/>
      <c r="W369" s="107"/>
      <c r="X369" s="107"/>
      <c r="Y369" s="107"/>
      <c r="Z369" s="107"/>
    </row>
    <row r="370" spans="2:26" s="36" customFormat="1" x14ac:dyDescent="0.2">
      <c r="B370" s="87" t="s">
        <v>399</v>
      </c>
      <c r="C370" s="87">
        <v>21332</v>
      </c>
      <c r="E370" s="34"/>
      <c r="F370" s="34"/>
      <c r="G370" s="34"/>
      <c r="H370" s="45"/>
      <c r="I370" s="34"/>
      <c r="J370" s="34"/>
      <c r="K370" s="22"/>
      <c r="L370" s="22">
        <v>8270000</v>
      </c>
      <c r="M370" s="23" t="s">
        <v>266</v>
      </c>
      <c r="N370" s="60">
        <v>20</v>
      </c>
      <c r="O370" s="61">
        <f t="shared" si="12"/>
        <v>9924000</v>
      </c>
      <c r="P370" s="61">
        <v>9970000</v>
      </c>
      <c r="Q370" s="84">
        <f t="shared" si="11"/>
        <v>0.20556227327690446</v>
      </c>
      <c r="R370" s="111"/>
      <c r="S370" s="107"/>
      <c r="T370" s="107"/>
      <c r="U370" s="107"/>
      <c r="V370" s="107"/>
      <c r="W370" s="107"/>
      <c r="X370" s="107"/>
      <c r="Y370" s="107"/>
      <c r="Z370" s="107"/>
    </row>
    <row r="371" spans="2:26" s="36" customFormat="1" x14ac:dyDescent="0.2">
      <c r="B371" s="87" t="s">
        <v>400</v>
      </c>
      <c r="C371" s="87">
        <v>21333</v>
      </c>
      <c r="E371" s="34"/>
      <c r="F371" s="34"/>
      <c r="G371" s="34"/>
      <c r="H371" s="45"/>
      <c r="I371" s="34"/>
      <c r="J371" s="34"/>
      <c r="K371" s="22"/>
      <c r="L371" s="22">
        <v>10470000</v>
      </c>
      <c r="M371" s="23" t="s">
        <v>266</v>
      </c>
      <c r="N371" s="60">
        <v>30</v>
      </c>
      <c r="O371" s="61">
        <f t="shared" si="12"/>
        <v>13611000</v>
      </c>
      <c r="P371" s="61">
        <v>13670000</v>
      </c>
      <c r="Q371" s="84">
        <f t="shared" si="11"/>
        <v>0.30563514804202485</v>
      </c>
      <c r="R371" s="111"/>
      <c r="S371" s="107"/>
      <c r="T371" s="107"/>
      <c r="U371" s="107"/>
      <c r="V371" s="107"/>
      <c r="W371" s="107"/>
      <c r="X371" s="107"/>
      <c r="Y371" s="107"/>
      <c r="Z371" s="107"/>
    </row>
    <row r="372" spans="2:26" s="36" customFormat="1" x14ac:dyDescent="0.2">
      <c r="B372" s="87" t="s">
        <v>401</v>
      </c>
      <c r="C372" s="87">
        <v>21335</v>
      </c>
      <c r="E372" s="34"/>
      <c r="F372" s="34"/>
      <c r="G372" s="34"/>
      <c r="H372" s="45"/>
      <c r="I372" s="34"/>
      <c r="J372" s="34"/>
      <c r="K372" s="22"/>
      <c r="L372" s="22">
        <v>15670000</v>
      </c>
      <c r="M372" s="23" t="s">
        <v>266</v>
      </c>
      <c r="N372" s="60">
        <v>40</v>
      </c>
      <c r="O372" s="61">
        <f t="shared" si="12"/>
        <v>21938000</v>
      </c>
      <c r="P372" s="61">
        <v>21970000</v>
      </c>
      <c r="Q372" s="84">
        <f t="shared" si="11"/>
        <v>0.40204211869814932</v>
      </c>
      <c r="R372" s="111"/>
      <c r="S372" s="107"/>
      <c r="T372" s="107"/>
      <c r="U372" s="107"/>
      <c r="V372" s="107"/>
      <c r="W372" s="107"/>
      <c r="X372" s="107"/>
      <c r="Y372" s="107"/>
      <c r="Z372" s="107"/>
    </row>
    <row r="373" spans="2:26" s="36" customFormat="1" x14ac:dyDescent="0.2">
      <c r="B373" s="87" t="s">
        <v>402</v>
      </c>
      <c r="C373" s="87">
        <v>21341</v>
      </c>
      <c r="E373" s="34"/>
      <c r="F373" s="34"/>
      <c r="G373" s="34"/>
      <c r="H373" s="45"/>
      <c r="I373" s="34"/>
      <c r="J373" s="34"/>
      <c r="K373" s="22"/>
      <c r="L373" s="22">
        <v>13270000</v>
      </c>
      <c r="M373" s="23" t="s">
        <v>266</v>
      </c>
      <c r="N373" s="60">
        <v>40</v>
      </c>
      <c r="O373" s="61">
        <f t="shared" si="12"/>
        <v>18578000</v>
      </c>
      <c r="P373" s="61">
        <v>18570000</v>
      </c>
      <c r="Q373" s="84">
        <f t="shared" si="11"/>
        <v>0.39939713639788998</v>
      </c>
      <c r="R373" s="111"/>
      <c r="S373" s="107"/>
      <c r="T373" s="107"/>
      <c r="U373" s="107"/>
      <c r="V373" s="107"/>
      <c r="W373" s="107"/>
      <c r="X373" s="107"/>
      <c r="Y373" s="107"/>
      <c r="Z373" s="107"/>
    </row>
    <row r="374" spans="2:26" s="107" customFormat="1" x14ac:dyDescent="0.2">
      <c r="B374" s="110" t="s">
        <v>403</v>
      </c>
      <c r="C374" s="110">
        <v>21344</v>
      </c>
      <c r="E374" s="46"/>
      <c r="F374" s="46"/>
      <c r="G374" s="46"/>
      <c r="H374" s="46"/>
      <c r="I374" s="46"/>
      <c r="J374" s="46"/>
      <c r="K374" s="105"/>
      <c r="L374" s="22">
        <v>24870000</v>
      </c>
      <c r="M374" s="23" t="s">
        <v>266</v>
      </c>
      <c r="N374" s="60">
        <v>25</v>
      </c>
      <c r="O374" s="61">
        <f t="shared" si="12"/>
        <v>31087500</v>
      </c>
      <c r="P374" s="61">
        <v>30870000</v>
      </c>
      <c r="Q374" s="84">
        <f t="shared" si="11"/>
        <v>0.24125452352231605</v>
      </c>
      <c r="R374" s="111"/>
    </row>
    <row r="375" spans="2:26" s="36" customFormat="1" x14ac:dyDescent="0.2">
      <c r="B375" s="87" t="s">
        <v>404</v>
      </c>
      <c r="C375" s="87">
        <v>21511</v>
      </c>
      <c r="E375" s="34"/>
      <c r="F375" s="34"/>
      <c r="G375" s="34"/>
      <c r="H375" s="45"/>
      <c r="I375" s="34"/>
      <c r="J375" s="34"/>
      <c r="K375" s="22"/>
      <c r="L375" s="22">
        <v>3870000</v>
      </c>
      <c r="M375" s="23" t="s">
        <v>266</v>
      </c>
      <c r="N375" s="60">
        <v>10</v>
      </c>
      <c r="O375" s="61">
        <f t="shared" si="12"/>
        <v>4257000</v>
      </c>
      <c r="P375" s="61">
        <v>4270000</v>
      </c>
      <c r="Q375" s="84">
        <f t="shared" si="11"/>
        <v>0.10335917312661498</v>
      </c>
      <c r="R375" s="111"/>
      <c r="S375" s="107"/>
      <c r="T375" s="107"/>
      <c r="U375" s="107"/>
      <c r="V375" s="107"/>
      <c r="W375" s="107"/>
      <c r="X375" s="107"/>
      <c r="Y375" s="107"/>
      <c r="Z375" s="107"/>
    </row>
    <row r="376" spans="2:26" s="36" customFormat="1" x14ac:dyDescent="0.2">
      <c r="B376" s="87" t="s">
        <v>405</v>
      </c>
      <c r="C376" s="87">
        <v>21512</v>
      </c>
      <c r="E376" s="34"/>
      <c r="F376" s="34"/>
      <c r="G376" s="34"/>
      <c r="H376" s="45"/>
      <c r="I376" s="34"/>
      <c r="J376" s="34"/>
      <c r="K376" s="22"/>
      <c r="L376" s="22">
        <v>6470000</v>
      </c>
      <c r="M376" s="23" t="s">
        <v>266</v>
      </c>
      <c r="N376" s="60">
        <v>20</v>
      </c>
      <c r="O376" s="61">
        <f t="shared" si="12"/>
        <v>7764000</v>
      </c>
      <c r="P376" s="61">
        <v>7770000</v>
      </c>
      <c r="Q376" s="84">
        <f t="shared" si="11"/>
        <v>0.20092735703245751</v>
      </c>
      <c r="R376" s="111"/>
      <c r="S376" s="107"/>
      <c r="T376" s="107"/>
      <c r="U376" s="107"/>
      <c r="V376" s="107"/>
      <c r="W376" s="107"/>
      <c r="X376" s="107"/>
      <c r="Y376" s="107"/>
      <c r="Z376" s="107"/>
    </row>
    <row r="377" spans="2:26" s="36" customFormat="1" x14ac:dyDescent="0.2">
      <c r="B377" s="87" t="s">
        <v>406</v>
      </c>
      <c r="C377" s="87">
        <v>21513</v>
      </c>
      <c r="E377" s="34"/>
      <c r="F377" s="34"/>
      <c r="G377" s="34"/>
      <c r="H377" s="45"/>
      <c r="I377" s="34"/>
      <c r="J377" s="34"/>
      <c r="K377" s="22"/>
      <c r="L377" s="22">
        <v>8970000</v>
      </c>
      <c r="M377" s="23" t="s">
        <v>266</v>
      </c>
      <c r="N377" s="60">
        <v>30</v>
      </c>
      <c r="O377" s="61">
        <f t="shared" si="12"/>
        <v>11661000</v>
      </c>
      <c r="P377" s="61">
        <v>11700000</v>
      </c>
      <c r="Q377" s="84">
        <f t="shared" si="11"/>
        <v>0.30434782608695654</v>
      </c>
      <c r="R377" s="111"/>
      <c r="S377" s="107"/>
      <c r="T377" s="107"/>
      <c r="U377" s="107"/>
      <c r="V377" s="107"/>
      <c r="W377" s="107"/>
      <c r="X377" s="107"/>
      <c r="Y377" s="107"/>
      <c r="Z377" s="107"/>
    </row>
    <row r="378" spans="2:26" s="36" customFormat="1" x14ac:dyDescent="0.2">
      <c r="B378" s="87" t="s">
        <v>407</v>
      </c>
      <c r="C378" s="87">
        <v>21515</v>
      </c>
      <c r="E378" s="34"/>
      <c r="F378" s="34"/>
      <c r="G378" s="34"/>
      <c r="H378" s="45"/>
      <c r="I378" s="34"/>
      <c r="J378" s="34"/>
      <c r="K378" s="22"/>
      <c r="L378" s="22">
        <v>14570000</v>
      </c>
      <c r="M378" s="23" t="s">
        <v>266</v>
      </c>
      <c r="N378" s="60">
        <v>40</v>
      </c>
      <c r="O378" s="61">
        <f t="shared" si="12"/>
        <v>20398000</v>
      </c>
      <c r="P378" s="61">
        <v>20370000</v>
      </c>
      <c r="Q378" s="84">
        <f t="shared" si="11"/>
        <v>0.39807824296499655</v>
      </c>
      <c r="R378" s="111"/>
      <c r="S378" s="107"/>
      <c r="T378" s="107"/>
      <c r="U378" s="107"/>
      <c r="V378" s="107"/>
      <c r="W378" s="107"/>
      <c r="X378" s="107"/>
      <c r="Y378" s="107"/>
      <c r="Z378" s="107"/>
    </row>
    <row r="379" spans="2:26" s="36" customFormat="1" x14ac:dyDescent="0.2">
      <c r="B379" s="87" t="s">
        <v>408</v>
      </c>
      <c r="C379" s="87">
        <v>21521</v>
      </c>
      <c r="E379" s="34"/>
      <c r="F379" s="34"/>
      <c r="G379" s="34"/>
      <c r="H379" s="45"/>
      <c r="I379" s="34"/>
      <c r="J379" s="34"/>
      <c r="K379" s="22"/>
      <c r="L379" s="22">
        <v>5370000</v>
      </c>
      <c r="M379" s="23" t="s">
        <v>266</v>
      </c>
      <c r="N379" s="60">
        <v>10</v>
      </c>
      <c r="O379" s="61">
        <f t="shared" si="12"/>
        <v>5907000</v>
      </c>
      <c r="P379" s="61">
        <v>5970000</v>
      </c>
      <c r="Q379" s="84">
        <f t="shared" si="11"/>
        <v>0.11173184357541899</v>
      </c>
      <c r="R379" s="111"/>
      <c r="S379" s="107"/>
      <c r="T379" s="107"/>
      <c r="U379" s="107"/>
      <c r="V379" s="107"/>
      <c r="W379" s="107"/>
      <c r="X379" s="107"/>
      <c r="Y379" s="107"/>
      <c r="Z379" s="107"/>
    </row>
    <row r="380" spans="2:26" s="36" customFormat="1" x14ac:dyDescent="0.2">
      <c r="B380" s="87" t="s">
        <v>409</v>
      </c>
      <c r="C380" s="87">
        <v>21522</v>
      </c>
      <c r="E380" s="34"/>
      <c r="F380" s="34"/>
      <c r="G380" s="34"/>
      <c r="H380" s="45"/>
      <c r="I380" s="34"/>
      <c r="J380" s="34"/>
      <c r="K380" s="22"/>
      <c r="L380" s="22">
        <v>8070000</v>
      </c>
      <c r="M380" s="23" t="s">
        <v>266</v>
      </c>
      <c r="N380" s="60">
        <v>20</v>
      </c>
      <c r="O380" s="61">
        <f t="shared" si="12"/>
        <v>9684000</v>
      </c>
      <c r="P380" s="61">
        <v>9700000</v>
      </c>
      <c r="Q380" s="84">
        <f t="shared" si="11"/>
        <v>0.20198265179677818</v>
      </c>
      <c r="R380" s="111"/>
      <c r="S380" s="107"/>
      <c r="T380" s="107"/>
      <c r="U380" s="107"/>
      <c r="V380" s="107"/>
      <c r="W380" s="107"/>
      <c r="X380" s="107"/>
      <c r="Y380" s="107"/>
      <c r="Z380" s="107"/>
    </row>
    <row r="381" spans="2:26" s="36" customFormat="1" x14ac:dyDescent="0.2">
      <c r="B381" s="87" t="s">
        <v>410</v>
      </c>
      <c r="C381" s="87">
        <v>21523</v>
      </c>
      <c r="E381" s="34"/>
      <c r="F381" s="34"/>
      <c r="G381" s="34"/>
      <c r="H381" s="45"/>
      <c r="I381" s="34"/>
      <c r="J381" s="34"/>
      <c r="K381" s="22"/>
      <c r="L381" s="22">
        <v>10170000</v>
      </c>
      <c r="M381" s="23" t="s">
        <v>266</v>
      </c>
      <c r="N381" s="60">
        <v>30</v>
      </c>
      <c r="O381" s="61">
        <f t="shared" si="12"/>
        <v>13221000</v>
      </c>
      <c r="P381" s="61">
        <v>13270000</v>
      </c>
      <c r="Q381" s="84">
        <f t="shared" si="11"/>
        <v>0.30481809242871188</v>
      </c>
      <c r="R381" s="111"/>
      <c r="S381" s="107"/>
      <c r="T381" s="107"/>
      <c r="U381" s="107"/>
      <c r="V381" s="107"/>
      <c r="W381" s="107"/>
      <c r="X381" s="107"/>
      <c r="Y381" s="107"/>
      <c r="Z381" s="107"/>
    </row>
    <row r="382" spans="2:26" s="36" customFormat="1" x14ac:dyDescent="0.2">
      <c r="B382" s="87" t="s">
        <v>411</v>
      </c>
      <c r="C382" s="87">
        <v>21525</v>
      </c>
      <c r="E382" s="34"/>
      <c r="F382" s="34"/>
      <c r="G382" s="34"/>
      <c r="H382" s="45"/>
      <c r="I382" s="34"/>
      <c r="J382" s="34"/>
      <c r="K382" s="22"/>
      <c r="L382" s="22">
        <v>15070000</v>
      </c>
      <c r="M382" s="23" t="s">
        <v>266</v>
      </c>
      <c r="N382" s="60">
        <v>40</v>
      </c>
      <c r="O382" s="61">
        <f t="shared" si="12"/>
        <v>21098000</v>
      </c>
      <c r="P382" s="61">
        <v>21070000</v>
      </c>
      <c r="Q382" s="84">
        <f t="shared" si="11"/>
        <v>0.39814200398142002</v>
      </c>
      <c r="R382" s="111"/>
      <c r="S382" s="107"/>
      <c r="T382" s="107"/>
      <c r="U382" s="107"/>
      <c r="V382" s="107"/>
      <c r="W382" s="107"/>
      <c r="X382" s="107"/>
      <c r="Y382" s="107"/>
      <c r="Z382" s="107"/>
    </row>
    <row r="383" spans="2:26" s="36" customFormat="1" x14ac:dyDescent="0.2">
      <c r="B383" s="87" t="s">
        <v>412</v>
      </c>
      <c r="C383" s="87">
        <v>21531</v>
      </c>
      <c r="E383" s="34"/>
      <c r="F383" s="34"/>
      <c r="G383" s="34"/>
      <c r="H383" s="45"/>
      <c r="I383" s="34"/>
      <c r="J383" s="34"/>
      <c r="K383" s="22"/>
      <c r="L383" s="22">
        <v>5870000</v>
      </c>
      <c r="M383" s="23" t="s">
        <v>266</v>
      </c>
      <c r="N383" s="60">
        <v>10</v>
      </c>
      <c r="O383" s="61">
        <f t="shared" si="12"/>
        <v>6457000</v>
      </c>
      <c r="P383" s="61">
        <v>6470000</v>
      </c>
      <c r="Q383" s="84">
        <f t="shared" si="11"/>
        <v>0.10221465076660988</v>
      </c>
      <c r="R383" s="111"/>
      <c r="S383" s="107"/>
      <c r="T383" s="107"/>
      <c r="U383" s="107"/>
      <c r="V383" s="107"/>
      <c r="W383" s="107"/>
      <c r="X383" s="107"/>
      <c r="Y383" s="107"/>
      <c r="Z383" s="107"/>
    </row>
    <row r="384" spans="2:26" s="36" customFormat="1" x14ac:dyDescent="0.2">
      <c r="B384" s="87" t="s">
        <v>413</v>
      </c>
      <c r="C384" s="87">
        <v>21532</v>
      </c>
      <c r="E384" s="34"/>
      <c r="F384" s="34"/>
      <c r="G384" s="34"/>
      <c r="H384" s="45"/>
      <c r="I384" s="34"/>
      <c r="J384" s="34"/>
      <c r="K384" s="22"/>
      <c r="L384" s="22">
        <v>8270000</v>
      </c>
      <c r="M384" s="23" t="s">
        <v>266</v>
      </c>
      <c r="N384" s="60">
        <v>20</v>
      </c>
      <c r="O384" s="61">
        <f t="shared" si="12"/>
        <v>9924000</v>
      </c>
      <c r="P384" s="61">
        <v>9970000</v>
      </c>
      <c r="Q384" s="84">
        <f t="shared" si="11"/>
        <v>0.20556227327690446</v>
      </c>
      <c r="R384" s="111"/>
      <c r="S384" s="107"/>
      <c r="T384" s="107"/>
      <c r="U384" s="107"/>
      <c r="V384" s="107"/>
      <c r="W384" s="107"/>
      <c r="X384" s="107"/>
      <c r="Y384" s="107"/>
      <c r="Z384" s="107"/>
    </row>
    <row r="385" spans="2:26" s="36" customFormat="1" x14ac:dyDescent="0.2">
      <c r="B385" s="87" t="s">
        <v>414</v>
      </c>
      <c r="C385" s="87">
        <v>21533</v>
      </c>
      <c r="E385" s="34"/>
      <c r="F385" s="34"/>
      <c r="G385" s="34"/>
      <c r="H385" s="45"/>
      <c r="I385" s="34"/>
      <c r="J385" s="34"/>
      <c r="K385" s="22"/>
      <c r="L385" s="22">
        <v>10470000</v>
      </c>
      <c r="M385" s="23" t="s">
        <v>266</v>
      </c>
      <c r="N385" s="60">
        <v>30</v>
      </c>
      <c r="O385" s="61">
        <f t="shared" si="12"/>
        <v>13611000</v>
      </c>
      <c r="P385" s="61">
        <v>13670000</v>
      </c>
      <c r="Q385" s="84">
        <f t="shared" si="11"/>
        <v>0.30563514804202485</v>
      </c>
      <c r="R385" s="111"/>
      <c r="S385" s="107"/>
      <c r="T385" s="107"/>
      <c r="U385" s="107"/>
      <c r="V385" s="107"/>
      <c r="W385" s="107"/>
      <c r="X385" s="107"/>
      <c r="Y385" s="107"/>
      <c r="Z385" s="107"/>
    </row>
    <row r="386" spans="2:26" s="36" customFormat="1" x14ac:dyDescent="0.2">
      <c r="B386" s="87" t="s">
        <v>415</v>
      </c>
      <c r="C386" s="87">
        <v>21535</v>
      </c>
      <c r="E386" s="34"/>
      <c r="F386" s="34"/>
      <c r="G386" s="34"/>
      <c r="H386" s="45"/>
      <c r="I386" s="34"/>
      <c r="J386" s="34"/>
      <c r="K386" s="22"/>
      <c r="L386" s="22">
        <v>15670000</v>
      </c>
      <c r="M386" s="23" t="s">
        <v>266</v>
      </c>
      <c r="N386" s="60">
        <v>40</v>
      </c>
      <c r="O386" s="61">
        <f t="shared" si="12"/>
        <v>21938000</v>
      </c>
      <c r="P386" s="61">
        <v>21970000</v>
      </c>
      <c r="Q386" s="84">
        <f t="shared" si="11"/>
        <v>0.40204211869814932</v>
      </c>
      <c r="R386" s="111"/>
      <c r="S386" s="107"/>
      <c r="T386" s="107"/>
      <c r="U386" s="107"/>
      <c r="V386" s="107"/>
      <c r="W386" s="107"/>
      <c r="X386" s="107"/>
      <c r="Y386" s="107"/>
      <c r="Z386" s="107"/>
    </row>
    <row r="387" spans="2:26" s="36" customFormat="1" x14ac:dyDescent="0.2">
      <c r="B387" s="87" t="s">
        <v>416</v>
      </c>
      <c r="C387" s="87">
        <v>21541</v>
      </c>
      <c r="E387" s="34"/>
      <c r="F387" s="34"/>
      <c r="G387" s="34"/>
      <c r="H387" s="45"/>
      <c r="I387" s="34"/>
      <c r="J387" s="34"/>
      <c r="K387" s="22"/>
      <c r="L387" s="22">
        <v>13270000</v>
      </c>
      <c r="M387" s="23" t="s">
        <v>266</v>
      </c>
      <c r="N387" s="60">
        <v>40</v>
      </c>
      <c r="O387" s="61">
        <f t="shared" si="12"/>
        <v>18578000</v>
      </c>
      <c r="P387" s="61">
        <v>18570000</v>
      </c>
      <c r="Q387" s="84">
        <f t="shared" si="11"/>
        <v>0.39939713639788998</v>
      </c>
      <c r="R387" s="111"/>
      <c r="S387" s="107"/>
      <c r="T387" s="107"/>
      <c r="U387" s="107"/>
      <c r="V387" s="107"/>
      <c r="W387" s="107"/>
      <c r="X387" s="107"/>
      <c r="Y387" s="107"/>
      <c r="Z387" s="107"/>
    </row>
    <row r="388" spans="2:26" s="107" customFormat="1" x14ac:dyDescent="0.2">
      <c r="B388" s="110" t="s">
        <v>417</v>
      </c>
      <c r="C388" s="110">
        <v>21544</v>
      </c>
      <c r="E388" s="46"/>
      <c r="F388" s="46"/>
      <c r="G388" s="46"/>
      <c r="H388" s="46"/>
      <c r="I388" s="46"/>
      <c r="J388" s="46"/>
      <c r="K388" s="105"/>
      <c r="L388" s="22">
        <v>24870000</v>
      </c>
      <c r="M388" s="23" t="s">
        <v>266</v>
      </c>
      <c r="N388" s="60">
        <v>25</v>
      </c>
      <c r="O388" s="61">
        <f t="shared" si="12"/>
        <v>31087500</v>
      </c>
      <c r="P388" s="61">
        <v>30870000</v>
      </c>
      <c r="Q388" s="84">
        <f t="shared" si="11"/>
        <v>0.24125452352231605</v>
      </c>
      <c r="R388" s="111"/>
    </row>
    <row r="389" spans="2:26" s="36" customFormat="1" x14ac:dyDescent="0.2">
      <c r="B389" s="87" t="s">
        <v>418</v>
      </c>
      <c r="C389" s="87">
        <v>21611</v>
      </c>
      <c r="E389" s="34"/>
      <c r="F389" s="34"/>
      <c r="G389" s="34"/>
      <c r="H389" s="45"/>
      <c r="I389" s="34"/>
      <c r="J389" s="34"/>
      <c r="K389" s="22"/>
      <c r="L389" s="22">
        <v>3870000</v>
      </c>
      <c r="M389" s="23" t="s">
        <v>266</v>
      </c>
      <c r="N389" s="60">
        <v>10</v>
      </c>
      <c r="O389" s="61">
        <f t="shared" si="12"/>
        <v>4257000</v>
      </c>
      <c r="P389" s="61">
        <v>4270000</v>
      </c>
      <c r="Q389" s="84">
        <f t="shared" ref="Q389:Q452" si="13">(P389-L389)/L389</f>
        <v>0.10335917312661498</v>
      </c>
      <c r="R389" s="111"/>
      <c r="S389" s="107"/>
      <c r="T389" s="107"/>
      <c r="U389" s="107"/>
      <c r="V389" s="107"/>
      <c r="W389" s="107"/>
      <c r="X389" s="107"/>
      <c r="Y389" s="107"/>
      <c r="Z389" s="107"/>
    </row>
    <row r="390" spans="2:26" s="36" customFormat="1" x14ac:dyDescent="0.2">
      <c r="B390" s="87" t="s">
        <v>419</v>
      </c>
      <c r="C390" s="87">
        <v>21612</v>
      </c>
      <c r="E390" s="34"/>
      <c r="F390" s="34"/>
      <c r="G390" s="34"/>
      <c r="H390" s="45"/>
      <c r="I390" s="34"/>
      <c r="J390" s="34"/>
      <c r="K390" s="22"/>
      <c r="L390" s="22">
        <v>6470000</v>
      </c>
      <c r="M390" s="23" t="s">
        <v>266</v>
      </c>
      <c r="N390" s="60">
        <v>20</v>
      </c>
      <c r="O390" s="61">
        <f t="shared" si="12"/>
        <v>7764000</v>
      </c>
      <c r="P390" s="61">
        <v>7770000</v>
      </c>
      <c r="Q390" s="84">
        <f t="shared" si="13"/>
        <v>0.20092735703245751</v>
      </c>
      <c r="R390" s="111"/>
      <c r="S390" s="107"/>
      <c r="T390" s="107"/>
      <c r="U390" s="107"/>
      <c r="V390" s="107"/>
      <c r="W390" s="107"/>
      <c r="X390" s="107"/>
      <c r="Y390" s="107"/>
      <c r="Z390" s="107"/>
    </row>
    <row r="391" spans="2:26" s="36" customFormat="1" x14ac:dyDescent="0.2">
      <c r="B391" s="87" t="s">
        <v>420</v>
      </c>
      <c r="C391" s="87">
        <v>21613</v>
      </c>
      <c r="E391" s="34"/>
      <c r="F391" s="34"/>
      <c r="G391" s="34"/>
      <c r="H391" s="45"/>
      <c r="I391" s="34"/>
      <c r="J391" s="34"/>
      <c r="K391" s="22"/>
      <c r="L391" s="22">
        <v>8970000</v>
      </c>
      <c r="M391" s="23" t="s">
        <v>266</v>
      </c>
      <c r="N391" s="60">
        <v>30</v>
      </c>
      <c r="O391" s="61">
        <f t="shared" si="12"/>
        <v>11661000</v>
      </c>
      <c r="P391" s="61">
        <v>11700000</v>
      </c>
      <c r="Q391" s="84">
        <f t="shared" si="13"/>
        <v>0.30434782608695654</v>
      </c>
      <c r="R391" s="111"/>
      <c r="S391" s="107"/>
      <c r="T391" s="107"/>
      <c r="U391" s="107"/>
      <c r="V391" s="107"/>
      <c r="W391" s="107"/>
      <c r="X391" s="107"/>
      <c r="Y391" s="107"/>
      <c r="Z391" s="107"/>
    </row>
    <row r="392" spans="2:26" s="36" customFormat="1" x14ac:dyDescent="0.2">
      <c r="B392" s="87" t="s">
        <v>421</v>
      </c>
      <c r="C392" s="87">
        <v>21615</v>
      </c>
      <c r="E392" s="34"/>
      <c r="F392" s="34"/>
      <c r="G392" s="34"/>
      <c r="H392" s="45"/>
      <c r="I392" s="34"/>
      <c r="J392" s="34"/>
      <c r="K392" s="22"/>
      <c r="L392" s="22">
        <v>14570000</v>
      </c>
      <c r="M392" s="23" t="s">
        <v>266</v>
      </c>
      <c r="N392" s="60">
        <v>40</v>
      </c>
      <c r="O392" s="61">
        <f t="shared" si="12"/>
        <v>20398000</v>
      </c>
      <c r="P392" s="61">
        <v>20370000</v>
      </c>
      <c r="Q392" s="84">
        <f t="shared" si="13"/>
        <v>0.39807824296499655</v>
      </c>
      <c r="R392" s="111"/>
      <c r="S392" s="107"/>
      <c r="T392" s="107"/>
      <c r="U392" s="107"/>
      <c r="V392" s="107"/>
      <c r="W392" s="107"/>
      <c r="X392" s="107"/>
      <c r="Y392" s="107"/>
      <c r="Z392" s="107"/>
    </row>
    <row r="393" spans="2:26" s="36" customFormat="1" x14ac:dyDescent="0.2">
      <c r="B393" s="87" t="s">
        <v>422</v>
      </c>
      <c r="C393" s="87">
        <v>21621</v>
      </c>
      <c r="E393" s="34"/>
      <c r="F393" s="34"/>
      <c r="G393" s="34"/>
      <c r="H393" s="45"/>
      <c r="I393" s="34"/>
      <c r="J393" s="34"/>
      <c r="K393" s="22"/>
      <c r="L393" s="22">
        <v>5370000</v>
      </c>
      <c r="M393" s="23" t="s">
        <v>266</v>
      </c>
      <c r="N393" s="60">
        <v>10</v>
      </c>
      <c r="O393" s="61">
        <f t="shared" si="12"/>
        <v>5907000</v>
      </c>
      <c r="P393" s="61">
        <v>5970000</v>
      </c>
      <c r="Q393" s="84">
        <f t="shared" si="13"/>
        <v>0.11173184357541899</v>
      </c>
      <c r="R393" s="111"/>
      <c r="S393" s="107"/>
      <c r="T393" s="107"/>
      <c r="U393" s="107"/>
      <c r="V393" s="107"/>
      <c r="W393" s="107"/>
      <c r="X393" s="107"/>
      <c r="Y393" s="107"/>
      <c r="Z393" s="107"/>
    </row>
    <row r="394" spans="2:26" s="36" customFormat="1" x14ac:dyDescent="0.2">
      <c r="B394" s="87" t="s">
        <v>423</v>
      </c>
      <c r="C394" s="87">
        <v>21622</v>
      </c>
      <c r="E394" s="34"/>
      <c r="F394" s="34"/>
      <c r="G394" s="34"/>
      <c r="H394" s="45"/>
      <c r="I394" s="34"/>
      <c r="J394" s="34"/>
      <c r="K394" s="22"/>
      <c r="L394" s="22">
        <v>8070000</v>
      </c>
      <c r="M394" s="23" t="s">
        <v>266</v>
      </c>
      <c r="N394" s="60">
        <v>20</v>
      </c>
      <c r="O394" s="61">
        <f t="shared" si="12"/>
        <v>9684000</v>
      </c>
      <c r="P394" s="61">
        <v>9700000</v>
      </c>
      <c r="Q394" s="84">
        <f t="shared" si="13"/>
        <v>0.20198265179677818</v>
      </c>
      <c r="R394" s="111"/>
      <c r="S394" s="107"/>
      <c r="T394" s="107"/>
      <c r="U394" s="107"/>
      <c r="V394" s="107"/>
      <c r="W394" s="107"/>
      <c r="X394" s="107"/>
      <c r="Y394" s="107"/>
      <c r="Z394" s="107"/>
    </row>
    <row r="395" spans="2:26" s="36" customFormat="1" x14ac:dyDescent="0.2">
      <c r="B395" s="87" t="s">
        <v>424</v>
      </c>
      <c r="C395" s="87">
        <v>21623</v>
      </c>
      <c r="E395" s="34"/>
      <c r="F395" s="34"/>
      <c r="G395" s="34"/>
      <c r="H395" s="45"/>
      <c r="I395" s="34"/>
      <c r="J395" s="34"/>
      <c r="K395" s="22"/>
      <c r="L395" s="22">
        <v>10170000</v>
      </c>
      <c r="M395" s="23" t="s">
        <v>266</v>
      </c>
      <c r="N395" s="60">
        <v>30</v>
      </c>
      <c r="O395" s="61">
        <f t="shared" si="12"/>
        <v>13221000</v>
      </c>
      <c r="P395" s="61">
        <v>13270000</v>
      </c>
      <c r="Q395" s="84">
        <f t="shared" si="13"/>
        <v>0.30481809242871188</v>
      </c>
      <c r="R395" s="111"/>
      <c r="S395" s="107"/>
      <c r="T395" s="107"/>
      <c r="U395" s="107"/>
      <c r="V395" s="107"/>
      <c r="W395" s="107"/>
      <c r="X395" s="107"/>
      <c r="Y395" s="107"/>
      <c r="Z395" s="107"/>
    </row>
    <row r="396" spans="2:26" s="36" customFormat="1" x14ac:dyDescent="0.2">
      <c r="B396" s="87" t="s">
        <v>425</v>
      </c>
      <c r="C396" s="87">
        <v>21625</v>
      </c>
      <c r="E396" s="34"/>
      <c r="F396" s="34"/>
      <c r="G396" s="34"/>
      <c r="H396" s="45"/>
      <c r="I396" s="34"/>
      <c r="J396" s="34"/>
      <c r="K396" s="22"/>
      <c r="L396" s="22">
        <v>15070000</v>
      </c>
      <c r="M396" s="23" t="s">
        <v>266</v>
      </c>
      <c r="N396" s="60">
        <v>40</v>
      </c>
      <c r="O396" s="61">
        <f t="shared" si="12"/>
        <v>21098000</v>
      </c>
      <c r="P396" s="61">
        <v>21070000</v>
      </c>
      <c r="Q396" s="84">
        <f t="shared" si="13"/>
        <v>0.39814200398142002</v>
      </c>
      <c r="R396" s="111"/>
      <c r="S396" s="107"/>
      <c r="T396" s="107"/>
      <c r="U396" s="107"/>
      <c r="V396" s="107"/>
      <c r="W396" s="107"/>
      <c r="X396" s="107"/>
      <c r="Y396" s="107"/>
      <c r="Z396" s="107"/>
    </row>
    <row r="397" spans="2:26" s="36" customFormat="1" x14ac:dyDescent="0.2">
      <c r="B397" s="87" t="s">
        <v>426</v>
      </c>
      <c r="C397" s="87">
        <v>21631</v>
      </c>
      <c r="E397" s="34"/>
      <c r="F397" s="34"/>
      <c r="G397" s="34"/>
      <c r="H397" s="45"/>
      <c r="I397" s="34"/>
      <c r="J397" s="34"/>
      <c r="K397" s="22"/>
      <c r="L397" s="22">
        <v>5870000</v>
      </c>
      <c r="M397" s="23" t="s">
        <v>266</v>
      </c>
      <c r="N397" s="60">
        <v>10</v>
      </c>
      <c r="O397" s="61">
        <f t="shared" si="12"/>
        <v>6457000</v>
      </c>
      <c r="P397" s="61">
        <v>6470000</v>
      </c>
      <c r="Q397" s="84">
        <f t="shared" si="13"/>
        <v>0.10221465076660988</v>
      </c>
      <c r="R397" s="111"/>
      <c r="S397" s="107"/>
      <c r="T397" s="107"/>
      <c r="U397" s="107"/>
      <c r="V397" s="107"/>
      <c r="W397" s="107"/>
      <c r="X397" s="107"/>
      <c r="Y397" s="107"/>
      <c r="Z397" s="107"/>
    </row>
    <row r="398" spans="2:26" s="36" customFormat="1" x14ac:dyDescent="0.2">
      <c r="B398" s="87" t="s">
        <v>427</v>
      </c>
      <c r="C398" s="87">
        <v>21632</v>
      </c>
      <c r="E398" s="34"/>
      <c r="F398" s="34"/>
      <c r="G398" s="34"/>
      <c r="H398" s="45"/>
      <c r="I398" s="34"/>
      <c r="J398" s="34"/>
      <c r="K398" s="22"/>
      <c r="L398" s="22">
        <v>8270000</v>
      </c>
      <c r="M398" s="23" t="s">
        <v>266</v>
      </c>
      <c r="N398" s="60">
        <v>20</v>
      </c>
      <c r="O398" s="61">
        <f t="shared" si="12"/>
        <v>9924000</v>
      </c>
      <c r="P398" s="61">
        <v>9970000</v>
      </c>
      <c r="Q398" s="84">
        <f t="shared" si="13"/>
        <v>0.20556227327690446</v>
      </c>
      <c r="R398" s="111"/>
      <c r="S398" s="107"/>
      <c r="T398" s="107"/>
      <c r="U398" s="107"/>
      <c r="V398" s="107"/>
      <c r="W398" s="107"/>
      <c r="X398" s="107"/>
      <c r="Y398" s="107"/>
      <c r="Z398" s="107"/>
    </row>
    <row r="399" spans="2:26" s="36" customFormat="1" x14ac:dyDescent="0.2">
      <c r="B399" s="87" t="s">
        <v>428</v>
      </c>
      <c r="C399" s="87">
        <v>21633</v>
      </c>
      <c r="E399" s="34"/>
      <c r="F399" s="46"/>
      <c r="G399" s="34"/>
      <c r="H399" s="45"/>
      <c r="I399" s="34"/>
      <c r="J399" s="34"/>
      <c r="K399" s="22"/>
      <c r="L399" s="22">
        <v>10470000</v>
      </c>
      <c r="M399" s="23" t="s">
        <v>266</v>
      </c>
      <c r="N399" s="60">
        <v>30</v>
      </c>
      <c r="O399" s="61">
        <f t="shared" si="12"/>
        <v>13611000</v>
      </c>
      <c r="P399" s="61">
        <v>13670000</v>
      </c>
      <c r="Q399" s="84">
        <f t="shared" si="13"/>
        <v>0.30563514804202485</v>
      </c>
      <c r="R399" s="111"/>
      <c r="S399" s="107"/>
      <c r="T399" s="107"/>
      <c r="U399" s="107"/>
      <c r="V399" s="107"/>
      <c r="W399" s="107"/>
      <c r="X399" s="107"/>
      <c r="Y399" s="107"/>
      <c r="Z399" s="107"/>
    </row>
    <row r="400" spans="2:26" s="36" customFormat="1" x14ac:dyDescent="0.2">
      <c r="B400" s="87" t="s">
        <v>429</v>
      </c>
      <c r="C400" s="87">
        <v>21635</v>
      </c>
      <c r="E400" s="34"/>
      <c r="F400" s="46"/>
      <c r="G400" s="34"/>
      <c r="H400" s="45"/>
      <c r="I400" s="34"/>
      <c r="J400" s="34"/>
      <c r="K400" s="22"/>
      <c r="L400" s="22">
        <v>15670000</v>
      </c>
      <c r="M400" s="23" t="s">
        <v>266</v>
      </c>
      <c r="N400" s="60">
        <v>40</v>
      </c>
      <c r="O400" s="61">
        <f t="shared" si="12"/>
        <v>21938000</v>
      </c>
      <c r="P400" s="61">
        <v>21970000</v>
      </c>
      <c r="Q400" s="84">
        <f t="shared" si="13"/>
        <v>0.40204211869814932</v>
      </c>
      <c r="R400" s="111"/>
      <c r="S400" s="107"/>
      <c r="T400" s="107"/>
      <c r="U400" s="107"/>
      <c r="V400" s="107"/>
      <c r="W400" s="107"/>
      <c r="X400" s="107"/>
      <c r="Y400" s="107"/>
      <c r="Z400" s="107"/>
    </row>
    <row r="401" spans="2:26" s="36" customFormat="1" x14ac:dyDescent="0.2">
      <c r="B401" s="87" t="s">
        <v>430</v>
      </c>
      <c r="C401" s="87">
        <v>21641</v>
      </c>
      <c r="E401" s="34"/>
      <c r="F401" s="46"/>
      <c r="G401" s="34"/>
      <c r="H401" s="45"/>
      <c r="I401" s="34"/>
      <c r="J401" s="34"/>
      <c r="K401" s="22"/>
      <c r="L401" s="22">
        <v>13270000</v>
      </c>
      <c r="M401" s="23" t="s">
        <v>266</v>
      </c>
      <c r="N401" s="60">
        <v>40</v>
      </c>
      <c r="O401" s="61">
        <f t="shared" si="12"/>
        <v>18578000</v>
      </c>
      <c r="P401" s="61">
        <v>18570000</v>
      </c>
      <c r="Q401" s="84">
        <f t="shared" si="13"/>
        <v>0.39939713639788998</v>
      </c>
      <c r="R401" s="111"/>
      <c r="S401" s="107"/>
      <c r="T401" s="107"/>
      <c r="U401" s="107"/>
      <c r="V401" s="107"/>
      <c r="W401" s="107"/>
      <c r="X401" s="107"/>
      <c r="Y401" s="107"/>
      <c r="Z401" s="107"/>
    </row>
    <row r="402" spans="2:26" s="107" customFormat="1" x14ac:dyDescent="0.2">
      <c r="B402" s="110" t="s">
        <v>431</v>
      </c>
      <c r="C402" s="110">
        <v>21644</v>
      </c>
      <c r="E402" s="46"/>
      <c r="F402" s="46"/>
      <c r="G402" s="46"/>
      <c r="H402" s="46"/>
      <c r="I402" s="46"/>
      <c r="J402" s="46"/>
      <c r="K402" s="105"/>
      <c r="L402" s="22">
        <v>24870000</v>
      </c>
      <c r="M402" s="23" t="s">
        <v>266</v>
      </c>
      <c r="N402" s="60">
        <v>25</v>
      </c>
      <c r="O402" s="61">
        <f t="shared" si="12"/>
        <v>31087500</v>
      </c>
      <c r="P402" s="61">
        <v>30870000</v>
      </c>
      <c r="Q402" s="84">
        <f t="shared" si="13"/>
        <v>0.24125452352231605</v>
      </c>
      <c r="R402" s="111"/>
    </row>
    <row r="403" spans="2:26" s="36" customFormat="1" x14ac:dyDescent="0.2">
      <c r="B403" s="87" t="s">
        <v>432</v>
      </c>
      <c r="C403" s="87">
        <v>21711</v>
      </c>
      <c r="E403" s="34"/>
      <c r="F403" s="46"/>
      <c r="G403" s="34"/>
      <c r="H403" s="45"/>
      <c r="I403" s="34"/>
      <c r="J403" s="34"/>
      <c r="K403" s="22"/>
      <c r="L403" s="22">
        <v>3870000</v>
      </c>
      <c r="M403" s="23" t="s">
        <v>266</v>
      </c>
      <c r="N403" s="60">
        <v>10</v>
      </c>
      <c r="O403" s="61">
        <f t="shared" si="12"/>
        <v>4257000</v>
      </c>
      <c r="P403" s="61">
        <v>4270000</v>
      </c>
      <c r="Q403" s="84">
        <f t="shared" si="13"/>
        <v>0.10335917312661498</v>
      </c>
      <c r="R403" s="111"/>
      <c r="S403" s="107"/>
      <c r="T403" s="107"/>
      <c r="U403" s="107"/>
      <c r="V403" s="107"/>
      <c r="W403" s="107"/>
      <c r="X403" s="107"/>
      <c r="Y403" s="107"/>
      <c r="Z403" s="107"/>
    </row>
    <row r="404" spans="2:26" s="36" customFormat="1" x14ac:dyDescent="0.2">
      <c r="B404" s="87" t="s">
        <v>433</v>
      </c>
      <c r="C404" s="87">
        <v>21712</v>
      </c>
      <c r="E404" s="34"/>
      <c r="F404" s="46"/>
      <c r="G404" s="34"/>
      <c r="H404" s="45"/>
      <c r="I404" s="34"/>
      <c r="J404" s="34"/>
      <c r="K404" s="22"/>
      <c r="L404" s="22">
        <v>6470000</v>
      </c>
      <c r="M404" s="23" t="s">
        <v>266</v>
      </c>
      <c r="N404" s="60">
        <v>20</v>
      </c>
      <c r="O404" s="61">
        <f t="shared" si="12"/>
        <v>7764000</v>
      </c>
      <c r="P404" s="61">
        <v>7770000</v>
      </c>
      <c r="Q404" s="84">
        <f t="shared" si="13"/>
        <v>0.20092735703245751</v>
      </c>
      <c r="R404" s="111"/>
      <c r="S404" s="107"/>
      <c r="T404" s="107"/>
      <c r="U404" s="107"/>
      <c r="V404" s="107"/>
      <c r="W404" s="107"/>
      <c r="X404" s="107"/>
      <c r="Y404" s="107"/>
      <c r="Z404" s="107"/>
    </row>
    <row r="405" spans="2:26" s="36" customFormat="1" x14ac:dyDescent="0.2">
      <c r="B405" s="87" t="s">
        <v>434</v>
      </c>
      <c r="C405" s="87">
        <v>21713</v>
      </c>
      <c r="E405" s="34"/>
      <c r="F405" s="46"/>
      <c r="G405" s="34"/>
      <c r="H405" s="45"/>
      <c r="I405" s="34"/>
      <c r="J405" s="34"/>
      <c r="K405" s="22"/>
      <c r="L405" s="22">
        <v>8970000</v>
      </c>
      <c r="M405" s="23" t="s">
        <v>266</v>
      </c>
      <c r="N405" s="60">
        <v>30</v>
      </c>
      <c r="O405" s="61">
        <f t="shared" si="12"/>
        <v>11661000</v>
      </c>
      <c r="P405" s="61">
        <v>11700000</v>
      </c>
      <c r="Q405" s="84">
        <f t="shared" si="13"/>
        <v>0.30434782608695654</v>
      </c>
      <c r="R405" s="111"/>
      <c r="S405" s="107"/>
      <c r="T405" s="107"/>
      <c r="U405" s="107"/>
      <c r="V405" s="107"/>
      <c r="W405" s="107"/>
      <c r="X405" s="107"/>
      <c r="Y405" s="107"/>
      <c r="Z405" s="107"/>
    </row>
    <row r="406" spans="2:26" s="36" customFormat="1" x14ac:dyDescent="0.2">
      <c r="B406" s="87" t="s">
        <v>435</v>
      </c>
      <c r="C406" s="87">
        <v>21715</v>
      </c>
      <c r="E406" s="34"/>
      <c r="F406" s="46"/>
      <c r="G406" s="34"/>
      <c r="H406" s="45"/>
      <c r="I406" s="34"/>
      <c r="J406" s="34"/>
      <c r="K406" s="22"/>
      <c r="L406" s="22">
        <v>14570000</v>
      </c>
      <c r="M406" s="23" t="s">
        <v>266</v>
      </c>
      <c r="N406" s="60">
        <v>40</v>
      </c>
      <c r="O406" s="61">
        <f t="shared" si="12"/>
        <v>20398000</v>
      </c>
      <c r="P406" s="61">
        <v>20370000</v>
      </c>
      <c r="Q406" s="84">
        <f t="shared" si="13"/>
        <v>0.39807824296499655</v>
      </c>
      <c r="R406" s="111"/>
      <c r="S406" s="107"/>
      <c r="T406" s="107"/>
      <c r="U406" s="107"/>
      <c r="V406" s="107"/>
      <c r="W406" s="107"/>
      <c r="X406" s="107"/>
      <c r="Y406" s="107"/>
      <c r="Z406" s="107"/>
    </row>
    <row r="407" spans="2:26" s="36" customFormat="1" x14ac:dyDescent="0.2">
      <c r="B407" s="87" t="s">
        <v>436</v>
      </c>
      <c r="C407" s="87">
        <v>21721</v>
      </c>
      <c r="E407" s="34"/>
      <c r="F407" s="46"/>
      <c r="G407" s="34"/>
      <c r="H407" s="45"/>
      <c r="I407" s="34"/>
      <c r="J407" s="34"/>
      <c r="K407" s="22"/>
      <c r="L407" s="22">
        <v>5370000</v>
      </c>
      <c r="M407" s="23" t="s">
        <v>266</v>
      </c>
      <c r="N407" s="60">
        <v>10</v>
      </c>
      <c r="O407" s="61">
        <f t="shared" si="12"/>
        <v>5907000</v>
      </c>
      <c r="P407" s="61">
        <v>5970000</v>
      </c>
      <c r="Q407" s="84">
        <f t="shared" si="13"/>
        <v>0.11173184357541899</v>
      </c>
      <c r="R407" s="111"/>
      <c r="S407" s="107"/>
      <c r="T407" s="107"/>
      <c r="U407" s="107"/>
      <c r="V407" s="107"/>
      <c r="W407" s="107"/>
      <c r="X407" s="107"/>
      <c r="Y407" s="107"/>
      <c r="Z407" s="107"/>
    </row>
    <row r="408" spans="2:26" s="36" customFormat="1" x14ac:dyDescent="0.2">
      <c r="B408" s="87" t="s">
        <v>437</v>
      </c>
      <c r="C408" s="87">
        <v>21722</v>
      </c>
      <c r="E408" s="34"/>
      <c r="F408" s="46"/>
      <c r="G408" s="34"/>
      <c r="H408" s="45"/>
      <c r="I408" s="34"/>
      <c r="J408" s="34"/>
      <c r="K408" s="22"/>
      <c r="L408" s="22">
        <v>8070000</v>
      </c>
      <c r="M408" s="23" t="s">
        <v>266</v>
      </c>
      <c r="N408" s="60">
        <v>20</v>
      </c>
      <c r="O408" s="61">
        <f t="shared" si="12"/>
        <v>9684000</v>
      </c>
      <c r="P408" s="61">
        <v>9700000</v>
      </c>
      <c r="Q408" s="84">
        <f t="shared" si="13"/>
        <v>0.20198265179677818</v>
      </c>
      <c r="R408" s="111"/>
      <c r="S408" s="107"/>
      <c r="T408" s="107"/>
      <c r="U408" s="107"/>
      <c r="V408" s="107"/>
      <c r="W408" s="107"/>
      <c r="X408" s="107"/>
      <c r="Y408" s="107"/>
      <c r="Z408" s="107"/>
    </row>
    <row r="409" spans="2:26" s="36" customFormat="1" x14ac:dyDescent="0.2">
      <c r="B409" s="87" t="s">
        <v>438</v>
      </c>
      <c r="C409" s="87">
        <v>21723</v>
      </c>
      <c r="E409" s="34"/>
      <c r="F409" s="46"/>
      <c r="G409" s="34"/>
      <c r="H409" s="45"/>
      <c r="I409" s="34"/>
      <c r="J409" s="34"/>
      <c r="K409" s="22"/>
      <c r="L409" s="22">
        <v>10170000</v>
      </c>
      <c r="M409" s="23" t="s">
        <v>266</v>
      </c>
      <c r="N409" s="60">
        <v>30</v>
      </c>
      <c r="O409" s="61">
        <f t="shared" si="12"/>
        <v>13221000</v>
      </c>
      <c r="P409" s="61">
        <v>13270000</v>
      </c>
      <c r="Q409" s="84">
        <f t="shared" si="13"/>
        <v>0.30481809242871188</v>
      </c>
      <c r="R409" s="111"/>
      <c r="S409" s="107"/>
      <c r="T409" s="107"/>
      <c r="U409" s="107"/>
      <c r="V409" s="107"/>
      <c r="W409" s="107"/>
      <c r="X409" s="107"/>
      <c r="Y409" s="107"/>
      <c r="Z409" s="107"/>
    </row>
    <row r="410" spans="2:26" s="36" customFormat="1" x14ac:dyDescent="0.2">
      <c r="B410" s="87" t="s">
        <v>439</v>
      </c>
      <c r="C410" s="87">
        <v>21725</v>
      </c>
      <c r="E410" s="34"/>
      <c r="F410" s="46"/>
      <c r="G410" s="34"/>
      <c r="H410" s="45"/>
      <c r="I410" s="34"/>
      <c r="J410" s="34"/>
      <c r="K410" s="22"/>
      <c r="L410" s="22">
        <v>15070000</v>
      </c>
      <c r="M410" s="23" t="s">
        <v>266</v>
      </c>
      <c r="N410" s="60">
        <v>40</v>
      </c>
      <c r="O410" s="61">
        <f t="shared" si="12"/>
        <v>21098000</v>
      </c>
      <c r="P410" s="61">
        <v>21070000</v>
      </c>
      <c r="Q410" s="84">
        <f t="shared" si="13"/>
        <v>0.39814200398142002</v>
      </c>
      <c r="R410" s="111"/>
      <c r="S410" s="107"/>
      <c r="T410" s="107"/>
      <c r="U410" s="107"/>
      <c r="V410" s="107"/>
      <c r="W410" s="107"/>
      <c r="X410" s="107"/>
      <c r="Y410" s="107"/>
      <c r="Z410" s="107"/>
    </row>
    <row r="411" spans="2:26" s="36" customFormat="1" x14ac:dyDescent="0.2">
      <c r="B411" s="87" t="s">
        <v>440</v>
      </c>
      <c r="C411" s="87">
        <v>21731</v>
      </c>
      <c r="E411" s="34"/>
      <c r="F411" s="46"/>
      <c r="G411" s="34"/>
      <c r="H411" s="45"/>
      <c r="I411" s="34"/>
      <c r="J411" s="34"/>
      <c r="K411" s="22"/>
      <c r="L411" s="22">
        <v>5870000</v>
      </c>
      <c r="M411" s="23" t="s">
        <v>266</v>
      </c>
      <c r="N411" s="60">
        <v>10</v>
      </c>
      <c r="O411" s="61">
        <f t="shared" si="12"/>
        <v>6457000</v>
      </c>
      <c r="P411" s="61">
        <v>6470000</v>
      </c>
      <c r="Q411" s="84">
        <f t="shared" si="13"/>
        <v>0.10221465076660988</v>
      </c>
      <c r="R411" s="111"/>
      <c r="S411" s="107"/>
      <c r="T411" s="107"/>
      <c r="U411" s="107"/>
      <c r="V411" s="107"/>
      <c r="W411" s="107"/>
      <c r="X411" s="107"/>
      <c r="Y411" s="107"/>
      <c r="Z411" s="107"/>
    </row>
    <row r="412" spans="2:26" s="36" customFormat="1" x14ac:dyDescent="0.2">
      <c r="B412" s="87" t="s">
        <v>441</v>
      </c>
      <c r="C412" s="87">
        <v>21732</v>
      </c>
      <c r="E412" s="34"/>
      <c r="F412" s="46"/>
      <c r="G412" s="34"/>
      <c r="H412" s="45"/>
      <c r="I412" s="34"/>
      <c r="J412" s="34"/>
      <c r="K412" s="22"/>
      <c r="L412" s="22">
        <v>8270000</v>
      </c>
      <c r="M412" s="23" t="s">
        <v>266</v>
      </c>
      <c r="N412" s="60">
        <v>20</v>
      </c>
      <c r="O412" s="61">
        <f t="shared" si="12"/>
        <v>9924000</v>
      </c>
      <c r="P412" s="61">
        <v>9970000</v>
      </c>
      <c r="Q412" s="84">
        <f t="shared" si="13"/>
        <v>0.20556227327690446</v>
      </c>
      <c r="R412" s="111"/>
      <c r="S412" s="107"/>
      <c r="T412" s="107"/>
      <c r="U412" s="107"/>
      <c r="V412" s="107"/>
      <c r="W412" s="107"/>
      <c r="X412" s="107"/>
      <c r="Y412" s="107"/>
      <c r="Z412" s="107"/>
    </row>
    <row r="413" spans="2:26" s="36" customFormat="1" x14ac:dyDescent="0.2">
      <c r="B413" s="87" t="s">
        <v>442</v>
      </c>
      <c r="C413" s="87">
        <v>21733</v>
      </c>
      <c r="E413" s="34"/>
      <c r="F413" s="46"/>
      <c r="G413" s="34"/>
      <c r="H413" s="45"/>
      <c r="I413" s="34"/>
      <c r="J413" s="34"/>
      <c r="K413" s="22"/>
      <c r="L413" s="22">
        <v>10470000</v>
      </c>
      <c r="M413" s="23" t="s">
        <v>266</v>
      </c>
      <c r="N413" s="60">
        <v>30</v>
      </c>
      <c r="O413" s="61">
        <f t="shared" si="12"/>
        <v>13611000</v>
      </c>
      <c r="P413" s="61">
        <v>13670000</v>
      </c>
      <c r="Q413" s="84">
        <f t="shared" si="13"/>
        <v>0.30563514804202485</v>
      </c>
      <c r="R413" s="111"/>
      <c r="S413" s="107"/>
      <c r="T413" s="107"/>
      <c r="U413" s="107"/>
      <c r="V413" s="107"/>
      <c r="W413" s="107"/>
      <c r="X413" s="107"/>
      <c r="Y413" s="107"/>
      <c r="Z413" s="107"/>
    </row>
    <row r="414" spans="2:26" s="36" customFormat="1" x14ac:dyDescent="0.2">
      <c r="B414" s="87" t="s">
        <v>443</v>
      </c>
      <c r="C414" s="87">
        <v>21735</v>
      </c>
      <c r="E414" s="34"/>
      <c r="F414" s="46"/>
      <c r="G414" s="34"/>
      <c r="H414" s="45"/>
      <c r="I414" s="34"/>
      <c r="J414" s="34"/>
      <c r="K414" s="22"/>
      <c r="L414" s="22">
        <v>15670000</v>
      </c>
      <c r="M414" s="23" t="s">
        <v>266</v>
      </c>
      <c r="N414" s="60">
        <v>40</v>
      </c>
      <c r="O414" s="61">
        <f t="shared" si="12"/>
        <v>21938000</v>
      </c>
      <c r="P414" s="61">
        <v>21970000</v>
      </c>
      <c r="Q414" s="84">
        <f t="shared" si="13"/>
        <v>0.40204211869814932</v>
      </c>
      <c r="R414" s="111"/>
      <c r="S414" s="107"/>
      <c r="T414" s="107"/>
      <c r="U414" s="107"/>
      <c r="V414" s="107"/>
      <c r="W414" s="107"/>
      <c r="X414" s="107"/>
      <c r="Y414" s="107"/>
      <c r="Z414" s="107"/>
    </row>
    <row r="415" spans="2:26" s="36" customFormat="1" x14ac:dyDescent="0.2">
      <c r="B415" s="87" t="s">
        <v>444</v>
      </c>
      <c r="C415" s="87">
        <v>21741</v>
      </c>
      <c r="E415" s="34"/>
      <c r="F415" s="46"/>
      <c r="G415" s="34"/>
      <c r="H415" s="45"/>
      <c r="I415" s="34"/>
      <c r="J415" s="34"/>
      <c r="K415" s="22"/>
      <c r="L415" s="22">
        <v>13270000</v>
      </c>
      <c r="M415" s="23" t="s">
        <v>266</v>
      </c>
      <c r="N415" s="60">
        <v>40</v>
      </c>
      <c r="O415" s="61">
        <f t="shared" si="12"/>
        <v>18578000</v>
      </c>
      <c r="P415" s="61">
        <v>18570000</v>
      </c>
      <c r="Q415" s="84">
        <f t="shared" si="13"/>
        <v>0.39939713639788998</v>
      </c>
      <c r="R415" s="111"/>
      <c r="S415" s="107"/>
      <c r="T415" s="107"/>
      <c r="U415" s="107"/>
      <c r="V415" s="107"/>
      <c r="W415" s="107"/>
      <c r="X415" s="107"/>
      <c r="Y415" s="107"/>
      <c r="Z415" s="107"/>
    </row>
    <row r="416" spans="2:26" s="107" customFormat="1" x14ac:dyDescent="0.2">
      <c r="B416" s="110" t="s">
        <v>445</v>
      </c>
      <c r="C416" s="110">
        <v>21744</v>
      </c>
      <c r="E416" s="46"/>
      <c r="F416" s="46"/>
      <c r="G416" s="46"/>
      <c r="H416" s="46"/>
      <c r="I416" s="46"/>
      <c r="J416" s="46"/>
      <c r="K416" s="105"/>
      <c r="L416" s="22">
        <v>24870000</v>
      </c>
      <c r="M416" s="23" t="s">
        <v>266</v>
      </c>
      <c r="N416" s="60">
        <v>25</v>
      </c>
      <c r="O416" s="61">
        <f t="shared" si="12"/>
        <v>31087500</v>
      </c>
      <c r="P416" s="61">
        <v>30870000</v>
      </c>
      <c r="Q416" s="84">
        <f t="shared" si="13"/>
        <v>0.24125452352231605</v>
      </c>
      <c r="R416" s="111"/>
    </row>
    <row r="417" spans="2:26" s="36" customFormat="1" x14ac:dyDescent="0.2">
      <c r="B417" s="87" t="s">
        <v>446</v>
      </c>
      <c r="C417" s="87">
        <v>21811</v>
      </c>
      <c r="E417" s="34"/>
      <c r="F417" s="46"/>
      <c r="G417" s="34"/>
      <c r="H417" s="45"/>
      <c r="I417" s="34"/>
      <c r="J417" s="34"/>
      <c r="K417" s="22"/>
      <c r="L417" s="22">
        <v>3870000</v>
      </c>
      <c r="M417" s="23" t="s">
        <v>266</v>
      </c>
      <c r="N417" s="60">
        <v>10</v>
      </c>
      <c r="O417" s="61">
        <f t="shared" si="12"/>
        <v>4257000</v>
      </c>
      <c r="P417" s="61">
        <v>4270000</v>
      </c>
      <c r="Q417" s="84">
        <f t="shared" si="13"/>
        <v>0.10335917312661498</v>
      </c>
      <c r="R417" s="111"/>
      <c r="S417" s="107"/>
      <c r="T417" s="107"/>
      <c r="U417" s="107"/>
      <c r="V417" s="107"/>
      <c r="W417" s="107"/>
      <c r="X417" s="107"/>
      <c r="Y417" s="107"/>
      <c r="Z417" s="107"/>
    </row>
    <row r="418" spans="2:26" s="36" customFormat="1" x14ac:dyDescent="0.2">
      <c r="B418" s="87" t="s">
        <v>447</v>
      </c>
      <c r="C418" s="87">
        <v>21812</v>
      </c>
      <c r="E418" s="34"/>
      <c r="F418" s="46"/>
      <c r="G418" s="34"/>
      <c r="H418" s="45"/>
      <c r="I418" s="34"/>
      <c r="J418" s="34"/>
      <c r="K418" s="22"/>
      <c r="L418" s="22">
        <v>6470000</v>
      </c>
      <c r="M418" s="23" t="s">
        <v>266</v>
      </c>
      <c r="N418" s="60">
        <v>20</v>
      </c>
      <c r="O418" s="61">
        <f t="shared" si="12"/>
        <v>7764000</v>
      </c>
      <c r="P418" s="61">
        <v>7770000</v>
      </c>
      <c r="Q418" s="84">
        <f t="shared" si="13"/>
        <v>0.20092735703245751</v>
      </c>
      <c r="R418" s="111"/>
      <c r="S418" s="107"/>
      <c r="T418" s="107"/>
      <c r="U418" s="107"/>
      <c r="V418" s="107"/>
      <c r="W418" s="107"/>
      <c r="X418" s="107"/>
      <c r="Y418" s="107"/>
      <c r="Z418" s="107"/>
    </row>
    <row r="419" spans="2:26" s="36" customFormat="1" x14ac:dyDescent="0.2">
      <c r="B419" s="87" t="s">
        <v>448</v>
      </c>
      <c r="C419" s="87">
        <v>21813</v>
      </c>
      <c r="E419" s="34"/>
      <c r="F419" s="46"/>
      <c r="G419" s="34"/>
      <c r="H419" s="45"/>
      <c r="I419" s="34"/>
      <c r="J419" s="34"/>
      <c r="K419" s="22"/>
      <c r="L419" s="22">
        <v>8970000</v>
      </c>
      <c r="M419" s="23" t="s">
        <v>266</v>
      </c>
      <c r="N419" s="60">
        <v>30</v>
      </c>
      <c r="O419" s="61">
        <f t="shared" si="12"/>
        <v>11661000</v>
      </c>
      <c r="P419" s="61">
        <v>11700000</v>
      </c>
      <c r="Q419" s="84">
        <f t="shared" si="13"/>
        <v>0.30434782608695654</v>
      </c>
      <c r="R419" s="111"/>
      <c r="S419" s="107"/>
      <c r="T419" s="107"/>
      <c r="U419" s="107"/>
      <c r="V419" s="107"/>
      <c r="W419" s="107"/>
      <c r="X419" s="107"/>
      <c r="Y419" s="107"/>
      <c r="Z419" s="107"/>
    </row>
    <row r="420" spans="2:26" s="36" customFormat="1" x14ac:dyDescent="0.2">
      <c r="B420" s="87" t="s">
        <v>449</v>
      </c>
      <c r="C420" s="87">
        <v>21815</v>
      </c>
      <c r="E420" s="34"/>
      <c r="F420" s="46"/>
      <c r="G420" s="34"/>
      <c r="H420" s="45"/>
      <c r="I420" s="34"/>
      <c r="J420" s="34"/>
      <c r="K420" s="22"/>
      <c r="L420" s="22">
        <v>14570000</v>
      </c>
      <c r="M420" s="23" t="s">
        <v>266</v>
      </c>
      <c r="N420" s="60">
        <v>40</v>
      </c>
      <c r="O420" s="61">
        <f t="shared" si="12"/>
        <v>20398000</v>
      </c>
      <c r="P420" s="61">
        <v>20370000</v>
      </c>
      <c r="Q420" s="84">
        <f t="shared" si="13"/>
        <v>0.39807824296499655</v>
      </c>
      <c r="R420" s="111"/>
      <c r="S420" s="107"/>
      <c r="T420" s="107"/>
      <c r="U420" s="107"/>
      <c r="V420" s="107"/>
      <c r="W420" s="107"/>
      <c r="X420" s="107"/>
      <c r="Y420" s="107"/>
      <c r="Z420" s="107"/>
    </row>
    <row r="421" spans="2:26" s="36" customFormat="1" x14ac:dyDescent="0.2">
      <c r="B421" s="87" t="s">
        <v>450</v>
      </c>
      <c r="C421" s="87">
        <v>21821</v>
      </c>
      <c r="E421" s="34"/>
      <c r="F421" s="46"/>
      <c r="G421" s="34"/>
      <c r="H421" s="45"/>
      <c r="I421" s="34"/>
      <c r="J421" s="34"/>
      <c r="K421" s="22"/>
      <c r="L421" s="22">
        <v>5370000</v>
      </c>
      <c r="M421" s="23" t="s">
        <v>266</v>
      </c>
      <c r="N421" s="60">
        <v>10</v>
      </c>
      <c r="O421" s="61">
        <f t="shared" si="12"/>
        <v>5907000</v>
      </c>
      <c r="P421" s="61">
        <v>5970000</v>
      </c>
      <c r="Q421" s="84">
        <f t="shared" si="13"/>
        <v>0.11173184357541899</v>
      </c>
      <c r="R421" s="111"/>
      <c r="S421" s="107"/>
      <c r="T421" s="107"/>
      <c r="U421" s="107"/>
      <c r="V421" s="107"/>
      <c r="W421" s="107"/>
      <c r="X421" s="107"/>
      <c r="Y421" s="107"/>
      <c r="Z421" s="107"/>
    </row>
    <row r="422" spans="2:26" s="36" customFormat="1" x14ac:dyDescent="0.2">
      <c r="B422" s="87" t="s">
        <v>451</v>
      </c>
      <c r="C422" s="87">
        <v>21822</v>
      </c>
      <c r="E422" s="34"/>
      <c r="F422" s="46"/>
      <c r="G422" s="34"/>
      <c r="H422" s="45"/>
      <c r="I422" s="34"/>
      <c r="J422" s="34"/>
      <c r="K422" s="22"/>
      <c r="L422" s="22">
        <v>8070000</v>
      </c>
      <c r="M422" s="23" t="s">
        <v>266</v>
      </c>
      <c r="N422" s="60">
        <v>20</v>
      </c>
      <c r="O422" s="61">
        <f t="shared" si="12"/>
        <v>9684000</v>
      </c>
      <c r="P422" s="61">
        <v>9700000</v>
      </c>
      <c r="Q422" s="84">
        <f t="shared" si="13"/>
        <v>0.20198265179677818</v>
      </c>
      <c r="R422" s="111"/>
      <c r="S422" s="107"/>
      <c r="T422" s="107"/>
      <c r="U422" s="107"/>
      <c r="V422" s="107"/>
      <c r="W422" s="107"/>
      <c r="X422" s="107"/>
      <c r="Y422" s="107"/>
      <c r="Z422" s="107"/>
    </row>
    <row r="423" spans="2:26" s="36" customFormat="1" x14ac:dyDescent="0.2">
      <c r="B423" s="87" t="s">
        <v>452</v>
      </c>
      <c r="C423" s="87">
        <v>21823</v>
      </c>
      <c r="E423" s="34"/>
      <c r="F423" s="46"/>
      <c r="G423" s="34"/>
      <c r="H423" s="45"/>
      <c r="I423" s="34"/>
      <c r="J423" s="34"/>
      <c r="K423" s="22"/>
      <c r="L423" s="22">
        <v>10170000</v>
      </c>
      <c r="M423" s="23" t="s">
        <v>266</v>
      </c>
      <c r="N423" s="60">
        <v>30</v>
      </c>
      <c r="O423" s="61">
        <f t="shared" si="12"/>
        <v>13221000</v>
      </c>
      <c r="P423" s="61">
        <v>13270000</v>
      </c>
      <c r="Q423" s="84">
        <f t="shared" si="13"/>
        <v>0.30481809242871188</v>
      </c>
      <c r="R423" s="111"/>
      <c r="S423" s="107"/>
      <c r="T423" s="107"/>
      <c r="U423" s="107"/>
      <c r="V423" s="107"/>
      <c r="W423" s="107"/>
      <c r="X423" s="107"/>
      <c r="Y423" s="107"/>
      <c r="Z423" s="107"/>
    </row>
    <row r="424" spans="2:26" s="36" customFormat="1" x14ac:dyDescent="0.2">
      <c r="B424" s="87" t="s">
        <v>453</v>
      </c>
      <c r="C424" s="87">
        <v>21825</v>
      </c>
      <c r="E424" s="34"/>
      <c r="F424" s="46"/>
      <c r="G424" s="34"/>
      <c r="H424" s="45"/>
      <c r="I424" s="34"/>
      <c r="J424" s="34"/>
      <c r="K424" s="22"/>
      <c r="L424" s="22">
        <v>15070000</v>
      </c>
      <c r="M424" s="23" t="s">
        <v>266</v>
      </c>
      <c r="N424" s="60">
        <v>40</v>
      </c>
      <c r="O424" s="61">
        <f t="shared" si="12"/>
        <v>21098000</v>
      </c>
      <c r="P424" s="61">
        <v>21070000</v>
      </c>
      <c r="Q424" s="84">
        <f t="shared" si="13"/>
        <v>0.39814200398142002</v>
      </c>
      <c r="R424" s="111"/>
      <c r="S424" s="107"/>
      <c r="T424" s="107"/>
      <c r="U424" s="107"/>
      <c r="V424" s="107"/>
      <c r="W424" s="107"/>
      <c r="X424" s="107"/>
      <c r="Y424" s="107"/>
      <c r="Z424" s="107"/>
    </row>
    <row r="425" spans="2:26" s="36" customFormat="1" x14ac:dyDescent="0.2">
      <c r="B425" s="87" t="s">
        <v>454</v>
      </c>
      <c r="C425" s="87">
        <v>21831</v>
      </c>
      <c r="E425" s="34"/>
      <c r="F425" s="46"/>
      <c r="G425" s="34"/>
      <c r="H425" s="45"/>
      <c r="I425" s="34"/>
      <c r="J425" s="34"/>
      <c r="K425" s="22"/>
      <c r="L425" s="22">
        <v>5870000</v>
      </c>
      <c r="M425" s="23" t="s">
        <v>266</v>
      </c>
      <c r="N425" s="60">
        <v>10</v>
      </c>
      <c r="O425" s="61">
        <f t="shared" si="12"/>
        <v>6457000</v>
      </c>
      <c r="P425" s="61">
        <v>6470000</v>
      </c>
      <c r="Q425" s="84">
        <f t="shared" si="13"/>
        <v>0.10221465076660988</v>
      </c>
      <c r="R425" s="111"/>
      <c r="S425" s="107"/>
      <c r="T425" s="107"/>
      <c r="U425" s="107"/>
      <c r="V425" s="107"/>
      <c r="W425" s="107"/>
      <c r="X425" s="107"/>
      <c r="Y425" s="107"/>
      <c r="Z425" s="107"/>
    </row>
    <row r="426" spans="2:26" s="36" customFormat="1" x14ac:dyDescent="0.2">
      <c r="B426" s="87" t="s">
        <v>455</v>
      </c>
      <c r="C426" s="87">
        <v>21832</v>
      </c>
      <c r="E426" s="34"/>
      <c r="F426" s="46"/>
      <c r="G426" s="34"/>
      <c r="H426" s="45"/>
      <c r="I426" s="34"/>
      <c r="J426" s="34"/>
      <c r="K426" s="22"/>
      <c r="L426" s="22">
        <v>8270000</v>
      </c>
      <c r="M426" s="23" t="s">
        <v>266</v>
      </c>
      <c r="N426" s="60">
        <v>20</v>
      </c>
      <c r="O426" s="61">
        <f t="shared" si="12"/>
        <v>9924000</v>
      </c>
      <c r="P426" s="61">
        <v>9970000</v>
      </c>
      <c r="Q426" s="84">
        <f t="shared" si="13"/>
        <v>0.20556227327690446</v>
      </c>
      <c r="R426" s="111"/>
      <c r="S426" s="107"/>
      <c r="T426" s="107"/>
      <c r="U426" s="107"/>
      <c r="V426" s="107"/>
      <c r="W426" s="107"/>
      <c r="X426" s="107"/>
      <c r="Y426" s="107"/>
      <c r="Z426" s="107"/>
    </row>
    <row r="427" spans="2:26" s="36" customFormat="1" x14ac:dyDescent="0.2">
      <c r="B427" s="87" t="s">
        <v>456</v>
      </c>
      <c r="C427" s="87">
        <v>21833</v>
      </c>
      <c r="E427" s="34"/>
      <c r="F427" s="46"/>
      <c r="G427" s="34"/>
      <c r="H427" s="45"/>
      <c r="I427" s="34"/>
      <c r="J427" s="34"/>
      <c r="K427" s="22"/>
      <c r="L427" s="22">
        <v>10470000</v>
      </c>
      <c r="M427" s="23" t="s">
        <v>266</v>
      </c>
      <c r="N427" s="60">
        <v>30</v>
      </c>
      <c r="O427" s="61">
        <f t="shared" si="12"/>
        <v>13611000</v>
      </c>
      <c r="P427" s="61">
        <v>13670000</v>
      </c>
      <c r="Q427" s="84">
        <f t="shared" si="13"/>
        <v>0.30563514804202485</v>
      </c>
      <c r="R427" s="111"/>
      <c r="S427" s="107"/>
      <c r="T427" s="107"/>
      <c r="U427" s="107"/>
      <c r="V427" s="107"/>
      <c r="W427" s="107"/>
      <c r="X427" s="107"/>
      <c r="Y427" s="107"/>
      <c r="Z427" s="107"/>
    </row>
    <row r="428" spans="2:26" s="36" customFormat="1" x14ac:dyDescent="0.2">
      <c r="B428" s="87" t="s">
        <v>457</v>
      </c>
      <c r="C428" s="87">
        <v>21835</v>
      </c>
      <c r="E428" s="34"/>
      <c r="F428" s="46"/>
      <c r="G428" s="34"/>
      <c r="H428" s="45"/>
      <c r="I428" s="34"/>
      <c r="J428" s="34"/>
      <c r="K428" s="22"/>
      <c r="L428" s="22">
        <v>15670000</v>
      </c>
      <c r="M428" s="23" t="s">
        <v>266</v>
      </c>
      <c r="N428" s="60">
        <v>40</v>
      </c>
      <c r="O428" s="61">
        <f t="shared" si="12"/>
        <v>21938000</v>
      </c>
      <c r="P428" s="61">
        <v>21970000</v>
      </c>
      <c r="Q428" s="84">
        <f t="shared" si="13"/>
        <v>0.40204211869814932</v>
      </c>
      <c r="R428" s="111"/>
      <c r="S428" s="107"/>
      <c r="T428" s="107"/>
      <c r="U428" s="107"/>
      <c r="V428" s="107"/>
      <c r="W428" s="107"/>
      <c r="X428" s="107"/>
      <c r="Y428" s="107"/>
      <c r="Z428" s="107"/>
    </row>
    <row r="429" spans="2:26" s="36" customFormat="1" x14ac:dyDescent="0.2">
      <c r="B429" s="87" t="s">
        <v>458</v>
      </c>
      <c r="C429" s="87">
        <v>21841</v>
      </c>
      <c r="E429" s="34"/>
      <c r="F429" s="46"/>
      <c r="G429" s="34"/>
      <c r="H429" s="45"/>
      <c r="I429" s="34"/>
      <c r="J429" s="34"/>
      <c r="K429" s="22"/>
      <c r="L429" s="22">
        <v>13270000</v>
      </c>
      <c r="M429" s="23" t="s">
        <v>266</v>
      </c>
      <c r="N429" s="60">
        <v>40</v>
      </c>
      <c r="O429" s="61">
        <f t="shared" si="12"/>
        <v>18578000</v>
      </c>
      <c r="P429" s="61">
        <v>18570000</v>
      </c>
      <c r="Q429" s="84">
        <f t="shared" si="13"/>
        <v>0.39939713639788998</v>
      </c>
      <c r="R429" s="111"/>
      <c r="S429" s="107"/>
      <c r="T429" s="107"/>
      <c r="U429" s="107"/>
      <c r="V429" s="107"/>
      <c r="W429" s="107"/>
      <c r="X429" s="107"/>
      <c r="Y429" s="107"/>
      <c r="Z429" s="107"/>
    </row>
    <row r="430" spans="2:26" s="107" customFormat="1" x14ac:dyDescent="0.2">
      <c r="B430" s="110" t="s">
        <v>459</v>
      </c>
      <c r="C430" s="110">
        <v>21844</v>
      </c>
      <c r="E430" s="46"/>
      <c r="F430" s="46"/>
      <c r="G430" s="46"/>
      <c r="H430" s="46"/>
      <c r="I430" s="46"/>
      <c r="J430" s="46"/>
      <c r="K430" s="105"/>
      <c r="L430" s="22">
        <v>24870000</v>
      </c>
      <c r="M430" s="23" t="s">
        <v>266</v>
      </c>
      <c r="N430" s="60">
        <v>25</v>
      </c>
      <c r="O430" s="61">
        <f t="shared" si="12"/>
        <v>31087500</v>
      </c>
      <c r="P430" s="61">
        <v>30870000</v>
      </c>
      <c r="Q430" s="84">
        <f t="shared" si="13"/>
        <v>0.24125452352231605</v>
      </c>
      <c r="R430" s="111"/>
    </row>
    <row r="431" spans="2:26" s="36" customFormat="1" x14ac:dyDescent="0.2">
      <c r="B431" s="87" t="s">
        <v>460</v>
      </c>
      <c r="C431" s="87">
        <v>21911</v>
      </c>
      <c r="E431" s="34"/>
      <c r="F431" s="46"/>
      <c r="G431" s="34"/>
      <c r="H431" s="45"/>
      <c r="I431" s="34"/>
      <c r="J431" s="34"/>
      <c r="K431" s="22"/>
      <c r="L431" s="22">
        <v>3870000</v>
      </c>
      <c r="M431" s="23" t="s">
        <v>266</v>
      </c>
      <c r="N431" s="60">
        <v>10</v>
      </c>
      <c r="O431" s="61">
        <f t="shared" si="12"/>
        <v>4257000</v>
      </c>
      <c r="P431" s="61">
        <v>4270000</v>
      </c>
      <c r="Q431" s="84">
        <f t="shared" si="13"/>
        <v>0.10335917312661498</v>
      </c>
      <c r="R431" s="111"/>
      <c r="S431" s="107"/>
      <c r="T431" s="107"/>
      <c r="U431" s="107"/>
      <c r="V431" s="107"/>
      <c r="W431" s="107"/>
      <c r="X431" s="107"/>
      <c r="Y431" s="107"/>
      <c r="Z431" s="107"/>
    </row>
    <row r="432" spans="2:26" s="36" customFormat="1" x14ac:dyDescent="0.2">
      <c r="B432" s="87" t="s">
        <v>461</v>
      </c>
      <c r="C432" s="87">
        <v>21912</v>
      </c>
      <c r="E432" s="34"/>
      <c r="F432" s="46"/>
      <c r="G432" s="34"/>
      <c r="H432" s="45"/>
      <c r="I432" s="34"/>
      <c r="J432" s="34"/>
      <c r="K432" s="22"/>
      <c r="L432" s="22">
        <v>6470000</v>
      </c>
      <c r="M432" s="23" t="s">
        <v>266</v>
      </c>
      <c r="N432" s="60">
        <v>20</v>
      </c>
      <c r="O432" s="61">
        <f t="shared" si="12"/>
        <v>7764000</v>
      </c>
      <c r="P432" s="61">
        <v>7770000</v>
      </c>
      <c r="Q432" s="84">
        <f t="shared" si="13"/>
        <v>0.20092735703245751</v>
      </c>
      <c r="R432" s="111"/>
      <c r="S432" s="107"/>
      <c r="T432" s="107"/>
      <c r="U432" s="107"/>
      <c r="V432" s="107"/>
      <c r="W432" s="107"/>
      <c r="X432" s="107"/>
      <c r="Y432" s="107"/>
      <c r="Z432" s="107"/>
    </row>
    <row r="433" spans="2:26" s="36" customFormat="1" x14ac:dyDescent="0.2">
      <c r="B433" s="87" t="s">
        <v>462</v>
      </c>
      <c r="C433" s="87">
        <v>21913</v>
      </c>
      <c r="E433" s="34"/>
      <c r="F433" s="46"/>
      <c r="G433" s="34"/>
      <c r="H433" s="45"/>
      <c r="I433" s="34"/>
      <c r="J433" s="34"/>
      <c r="K433" s="22"/>
      <c r="L433" s="22">
        <v>8970000</v>
      </c>
      <c r="M433" s="23" t="s">
        <v>266</v>
      </c>
      <c r="N433" s="60">
        <v>30</v>
      </c>
      <c r="O433" s="61">
        <f t="shared" ref="O433:O496" si="14">L433+(L433*N433/100)</f>
        <v>11661000</v>
      </c>
      <c r="P433" s="61">
        <v>11700000</v>
      </c>
      <c r="Q433" s="84">
        <f t="shared" si="13"/>
        <v>0.30434782608695654</v>
      </c>
      <c r="R433" s="111"/>
      <c r="S433" s="107"/>
      <c r="T433" s="107"/>
      <c r="U433" s="107"/>
      <c r="V433" s="107"/>
      <c r="W433" s="107"/>
      <c r="X433" s="107"/>
      <c r="Y433" s="107"/>
      <c r="Z433" s="107"/>
    </row>
    <row r="434" spans="2:26" s="36" customFormat="1" x14ac:dyDescent="0.2">
      <c r="B434" s="87" t="s">
        <v>463</v>
      </c>
      <c r="C434" s="87">
        <v>21915</v>
      </c>
      <c r="E434" s="34"/>
      <c r="F434" s="46"/>
      <c r="G434" s="34"/>
      <c r="H434" s="45"/>
      <c r="I434" s="34"/>
      <c r="J434" s="34"/>
      <c r="K434" s="22"/>
      <c r="L434" s="22">
        <v>14570000</v>
      </c>
      <c r="M434" s="23" t="s">
        <v>266</v>
      </c>
      <c r="N434" s="60">
        <v>40</v>
      </c>
      <c r="O434" s="61">
        <f t="shared" si="14"/>
        <v>20398000</v>
      </c>
      <c r="P434" s="61">
        <v>20370000</v>
      </c>
      <c r="Q434" s="84">
        <f t="shared" si="13"/>
        <v>0.39807824296499655</v>
      </c>
      <c r="R434" s="111"/>
      <c r="S434" s="107"/>
      <c r="T434" s="107"/>
      <c r="U434" s="107"/>
      <c r="V434" s="107"/>
      <c r="W434" s="107"/>
      <c r="X434" s="107"/>
      <c r="Y434" s="107"/>
      <c r="Z434" s="107"/>
    </row>
    <row r="435" spans="2:26" s="36" customFormat="1" x14ac:dyDescent="0.2">
      <c r="B435" s="87" t="s">
        <v>464</v>
      </c>
      <c r="C435" s="87">
        <v>21921</v>
      </c>
      <c r="E435" s="34"/>
      <c r="F435" s="46"/>
      <c r="G435" s="34"/>
      <c r="H435" s="45"/>
      <c r="I435" s="34"/>
      <c r="J435" s="34"/>
      <c r="K435" s="22"/>
      <c r="L435" s="22">
        <v>5370000</v>
      </c>
      <c r="M435" s="23" t="s">
        <v>266</v>
      </c>
      <c r="N435" s="60">
        <v>10</v>
      </c>
      <c r="O435" s="61">
        <f t="shared" si="14"/>
        <v>5907000</v>
      </c>
      <c r="P435" s="61">
        <v>5970000</v>
      </c>
      <c r="Q435" s="84">
        <f t="shared" si="13"/>
        <v>0.11173184357541899</v>
      </c>
      <c r="R435" s="111"/>
      <c r="S435" s="107"/>
      <c r="T435" s="107"/>
      <c r="U435" s="107"/>
      <c r="V435" s="107"/>
      <c r="W435" s="107"/>
      <c r="X435" s="107"/>
      <c r="Y435" s="107"/>
      <c r="Z435" s="107"/>
    </row>
    <row r="436" spans="2:26" s="36" customFormat="1" x14ac:dyDescent="0.2">
      <c r="B436" s="87" t="s">
        <v>465</v>
      </c>
      <c r="C436" s="87">
        <v>21922</v>
      </c>
      <c r="E436" s="34"/>
      <c r="F436" s="46"/>
      <c r="G436" s="34"/>
      <c r="H436" s="45"/>
      <c r="I436" s="34"/>
      <c r="J436" s="34"/>
      <c r="K436" s="22"/>
      <c r="L436" s="22">
        <v>8070000</v>
      </c>
      <c r="M436" s="23" t="s">
        <v>266</v>
      </c>
      <c r="N436" s="60">
        <v>20</v>
      </c>
      <c r="O436" s="61">
        <f t="shared" si="14"/>
        <v>9684000</v>
      </c>
      <c r="P436" s="61">
        <v>9700000</v>
      </c>
      <c r="Q436" s="84">
        <f t="shared" si="13"/>
        <v>0.20198265179677818</v>
      </c>
      <c r="R436" s="111"/>
      <c r="S436" s="107"/>
      <c r="T436" s="107"/>
      <c r="U436" s="107"/>
      <c r="V436" s="107"/>
      <c r="W436" s="107"/>
      <c r="X436" s="107"/>
      <c r="Y436" s="107"/>
      <c r="Z436" s="107"/>
    </row>
    <row r="437" spans="2:26" s="36" customFormat="1" x14ac:dyDescent="0.2">
      <c r="B437" s="87" t="s">
        <v>466</v>
      </c>
      <c r="C437" s="87">
        <v>21923</v>
      </c>
      <c r="E437" s="34"/>
      <c r="F437" s="46"/>
      <c r="G437" s="34"/>
      <c r="H437" s="45"/>
      <c r="I437" s="34"/>
      <c r="J437" s="34"/>
      <c r="K437" s="22"/>
      <c r="L437" s="22">
        <v>10170000</v>
      </c>
      <c r="M437" s="23" t="s">
        <v>266</v>
      </c>
      <c r="N437" s="60">
        <v>30</v>
      </c>
      <c r="O437" s="61">
        <f t="shared" si="14"/>
        <v>13221000</v>
      </c>
      <c r="P437" s="61">
        <v>13270000</v>
      </c>
      <c r="Q437" s="84">
        <f t="shared" si="13"/>
        <v>0.30481809242871188</v>
      </c>
      <c r="R437" s="111"/>
      <c r="S437" s="107"/>
      <c r="T437" s="107"/>
      <c r="U437" s="107"/>
      <c r="V437" s="107"/>
      <c r="W437" s="107"/>
      <c r="X437" s="107"/>
      <c r="Y437" s="107"/>
      <c r="Z437" s="107"/>
    </row>
    <row r="438" spans="2:26" s="36" customFormat="1" x14ac:dyDescent="0.2">
      <c r="B438" s="87" t="s">
        <v>467</v>
      </c>
      <c r="C438" s="87">
        <v>21925</v>
      </c>
      <c r="E438" s="34"/>
      <c r="F438" s="46"/>
      <c r="G438" s="34"/>
      <c r="H438" s="45"/>
      <c r="I438" s="34"/>
      <c r="J438" s="34"/>
      <c r="K438" s="22"/>
      <c r="L438" s="22">
        <v>15070000</v>
      </c>
      <c r="M438" s="23" t="s">
        <v>266</v>
      </c>
      <c r="N438" s="60">
        <v>40</v>
      </c>
      <c r="O438" s="61">
        <f t="shared" si="14"/>
        <v>21098000</v>
      </c>
      <c r="P438" s="61">
        <v>21070000</v>
      </c>
      <c r="Q438" s="84">
        <f t="shared" si="13"/>
        <v>0.39814200398142002</v>
      </c>
      <c r="R438" s="111"/>
      <c r="S438" s="107"/>
      <c r="T438" s="107"/>
      <c r="U438" s="107"/>
      <c r="V438" s="107"/>
      <c r="W438" s="107"/>
      <c r="X438" s="107"/>
      <c r="Y438" s="107"/>
      <c r="Z438" s="107"/>
    </row>
    <row r="439" spans="2:26" s="36" customFormat="1" x14ac:dyDescent="0.2">
      <c r="B439" s="87" t="s">
        <v>468</v>
      </c>
      <c r="C439" s="87">
        <v>21931</v>
      </c>
      <c r="E439" s="34"/>
      <c r="F439" s="46"/>
      <c r="G439" s="34"/>
      <c r="H439" s="45"/>
      <c r="I439" s="34"/>
      <c r="J439" s="34"/>
      <c r="K439" s="22"/>
      <c r="L439" s="22">
        <v>5870000</v>
      </c>
      <c r="M439" s="23" t="s">
        <v>266</v>
      </c>
      <c r="N439" s="60">
        <v>10</v>
      </c>
      <c r="O439" s="61">
        <f t="shared" si="14"/>
        <v>6457000</v>
      </c>
      <c r="P439" s="61">
        <v>6470000</v>
      </c>
      <c r="Q439" s="84">
        <f t="shared" si="13"/>
        <v>0.10221465076660988</v>
      </c>
      <c r="R439" s="111"/>
      <c r="S439" s="107"/>
      <c r="T439" s="107"/>
      <c r="U439" s="107"/>
      <c r="V439" s="107"/>
      <c r="W439" s="107"/>
      <c r="X439" s="107"/>
      <c r="Y439" s="107"/>
      <c r="Z439" s="107"/>
    </row>
    <row r="440" spans="2:26" s="36" customFormat="1" x14ac:dyDescent="0.2">
      <c r="B440" s="87" t="s">
        <v>469</v>
      </c>
      <c r="C440" s="87">
        <v>21932</v>
      </c>
      <c r="E440" s="34"/>
      <c r="F440" s="46"/>
      <c r="G440" s="34"/>
      <c r="H440" s="45"/>
      <c r="I440" s="34"/>
      <c r="J440" s="34"/>
      <c r="K440" s="22"/>
      <c r="L440" s="22">
        <v>8270000</v>
      </c>
      <c r="M440" s="23" t="s">
        <v>266</v>
      </c>
      <c r="N440" s="60">
        <v>20</v>
      </c>
      <c r="O440" s="61">
        <f t="shared" si="14"/>
        <v>9924000</v>
      </c>
      <c r="P440" s="61">
        <v>9970000</v>
      </c>
      <c r="Q440" s="84">
        <f t="shared" si="13"/>
        <v>0.20556227327690446</v>
      </c>
      <c r="R440" s="111"/>
      <c r="S440" s="107"/>
      <c r="T440" s="107"/>
      <c r="U440" s="107"/>
      <c r="V440" s="107"/>
      <c r="W440" s="107"/>
      <c r="X440" s="107"/>
      <c r="Y440" s="107"/>
      <c r="Z440" s="107"/>
    </row>
    <row r="441" spans="2:26" s="36" customFormat="1" x14ac:dyDescent="0.2">
      <c r="B441" s="87" t="s">
        <v>470</v>
      </c>
      <c r="C441" s="87">
        <v>21933</v>
      </c>
      <c r="E441" s="34"/>
      <c r="F441" s="46"/>
      <c r="G441" s="34"/>
      <c r="H441" s="45"/>
      <c r="I441" s="34"/>
      <c r="J441" s="34"/>
      <c r="K441" s="22"/>
      <c r="L441" s="22">
        <v>10470000</v>
      </c>
      <c r="M441" s="23" t="s">
        <v>266</v>
      </c>
      <c r="N441" s="60">
        <v>30</v>
      </c>
      <c r="O441" s="61">
        <f t="shared" si="14"/>
        <v>13611000</v>
      </c>
      <c r="P441" s="61">
        <v>13670000</v>
      </c>
      <c r="Q441" s="84">
        <f t="shared" si="13"/>
        <v>0.30563514804202485</v>
      </c>
      <c r="R441" s="111"/>
      <c r="S441" s="107"/>
      <c r="T441" s="107"/>
      <c r="U441" s="107"/>
      <c r="V441" s="107"/>
      <c r="W441" s="107"/>
      <c r="X441" s="107"/>
      <c r="Y441" s="107"/>
      <c r="Z441" s="107"/>
    </row>
    <row r="442" spans="2:26" s="36" customFormat="1" x14ac:dyDescent="0.2">
      <c r="B442" s="87" t="s">
        <v>471</v>
      </c>
      <c r="C442" s="87">
        <v>21935</v>
      </c>
      <c r="E442" s="34"/>
      <c r="F442" s="46"/>
      <c r="G442" s="34"/>
      <c r="H442" s="45"/>
      <c r="I442" s="34"/>
      <c r="J442" s="34"/>
      <c r="K442" s="22"/>
      <c r="L442" s="22">
        <v>15670000</v>
      </c>
      <c r="M442" s="23" t="s">
        <v>266</v>
      </c>
      <c r="N442" s="60">
        <v>40</v>
      </c>
      <c r="O442" s="61">
        <f t="shared" si="14"/>
        <v>21938000</v>
      </c>
      <c r="P442" s="61">
        <v>21970000</v>
      </c>
      <c r="Q442" s="84">
        <f t="shared" si="13"/>
        <v>0.40204211869814932</v>
      </c>
      <c r="R442" s="111"/>
      <c r="S442" s="107"/>
      <c r="T442" s="107"/>
      <c r="U442" s="107"/>
      <c r="V442" s="107"/>
      <c r="W442" s="107"/>
      <c r="X442" s="107"/>
      <c r="Y442" s="107"/>
      <c r="Z442" s="107"/>
    </row>
    <row r="443" spans="2:26" s="36" customFormat="1" x14ac:dyDescent="0.2">
      <c r="B443" s="87" t="s">
        <v>472</v>
      </c>
      <c r="C443" s="87">
        <v>21941</v>
      </c>
      <c r="E443" s="34"/>
      <c r="F443" s="46"/>
      <c r="G443" s="34"/>
      <c r="H443" s="45"/>
      <c r="I443" s="34"/>
      <c r="J443" s="34"/>
      <c r="K443" s="22"/>
      <c r="L443" s="22">
        <v>13270000</v>
      </c>
      <c r="M443" s="23" t="s">
        <v>266</v>
      </c>
      <c r="N443" s="60">
        <v>40</v>
      </c>
      <c r="O443" s="61">
        <f t="shared" si="14"/>
        <v>18578000</v>
      </c>
      <c r="P443" s="61">
        <v>18570000</v>
      </c>
      <c r="Q443" s="84">
        <f t="shared" si="13"/>
        <v>0.39939713639788998</v>
      </c>
      <c r="R443" s="111"/>
      <c r="S443" s="107"/>
      <c r="T443" s="107"/>
      <c r="U443" s="107"/>
      <c r="V443" s="107"/>
      <c r="W443" s="107"/>
      <c r="X443" s="107"/>
      <c r="Y443" s="107"/>
      <c r="Z443" s="107"/>
    </row>
    <row r="444" spans="2:26" s="107" customFormat="1" x14ac:dyDescent="0.2">
      <c r="B444" s="110" t="s">
        <v>473</v>
      </c>
      <c r="C444" s="110">
        <v>21944</v>
      </c>
      <c r="E444" s="46"/>
      <c r="F444" s="46"/>
      <c r="G444" s="46"/>
      <c r="H444" s="46"/>
      <c r="I444" s="46"/>
      <c r="J444" s="46"/>
      <c r="K444" s="105"/>
      <c r="L444" s="22">
        <v>24870000</v>
      </c>
      <c r="M444" s="23" t="s">
        <v>266</v>
      </c>
      <c r="N444" s="60">
        <v>25</v>
      </c>
      <c r="O444" s="61">
        <f t="shared" si="14"/>
        <v>31087500</v>
      </c>
      <c r="P444" s="61">
        <v>30870000</v>
      </c>
      <c r="Q444" s="84">
        <f t="shared" si="13"/>
        <v>0.24125452352231605</v>
      </c>
      <c r="R444" s="111"/>
    </row>
    <row r="445" spans="2:26" s="36" customFormat="1" x14ac:dyDescent="0.2">
      <c r="B445" s="87" t="s">
        <v>474</v>
      </c>
      <c r="C445" s="87">
        <v>22011</v>
      </c>
      <c r="E445" s="34"/>
      <c r="F445" s="46"/>
      <c r="G445" s="34"/>
      <c r="H445" s="45"/>
      <c r="I445" s="34"/>
      <c r="J445" s="34"/>
      <c r="K445" s="22"/>
      <c r="L445" s="22">
        <v>3870000</v>
      </c>
      <c r="M445" s="23" t="s">
        <v>266</v>
      </c>
      <c r="N445" s="60">
        <v>10</v>
      </c>
      <c r="O445" s="61">
        <f t="shared" si="14"/>
        <v>4257000</v>
      </c>
      <c r="P445" s="61">
        <v>4270000</v>
      </c>
      <c r="Q445" s="84">
        <f t="shared" si="13"/>
        <v>0.10335917312661498</v>
      </c>
      <c r="R445" s="111"/>
      <c r="S445" s="107"/>
      <c r="T445" s="107"/>
      <c r="U445" s="107"/>
      <c r="V445" s="107"/>
      <c r="W445" s="107"/>
      <c r="X445" s="107"/>
      <c r="Y445" s="107"/>
      <c r="Z445" s="107"/>
    </row>
    <row r="446" spans="2:26" s="36" customFormat="1" x14ac:dyDescent="0.2">
      <c r="B446" s="87" t="s">
        <v>475</v>
      </c>
      <c r="C446" s="87">
        <v>22012</v>
      </c>
      <c r="E446" s="34"/>
      <c r="F446" s="46"/>
      <c r="G446" s="34"/>
      <c r="H446" s="45"/>
      <c r="I446" s="34"/>
      <c r="J446" s="34"/>
      <c r="K446" s="22"/>
      <c r="L446" s="22">
        <v>6470000</v>
      </c>
      <c r="M446" s="23" t="s">
        <v>266</v>
      </c>
      <c r="N446" s="60">
        <v>20</v>
      </c>
      <c r="O446" s="61">
        <f t="shared" si="14"/>
        <v>7764000</v>
      </c>
      <c r="P446" s="61">
        <v>7770000</v>
      </c>
      <c r="Q446" s="84">
        <f t="shared" si="13"/>
        <v>0.20092735703245751</v>
      </c>
      <c r="R446" s="111"/>
      <c r="S446" s="107"/>
      <c r="T446" s="107"/>
      <c r="U446" s="107"/>
      <c r="V446" s="107"/>
      <c r="W446" s="107"/>
      <c r="X446" s="107"/>
      <c r="Y446" s="107"/>
      <c r="Z446" s="107"/>
    </row>
    <row r="447" spans="2:26" s="36" customFormat="1" x14ac:dyDescent="0.2">
      <c r="B447" s="87" t="s">
        <v>476</v>
      </c>
      <c r="C447" s="87">
        <v>22013</v>
      </c>
      <c r="E447" s="34"/>
      <c r="F447" s="46"/>
      <c r="G447" s="34"/>
      <c r="H447" s="45"/>
      <c r="I447" s="34"/>
      <c r="J447" s="34"/>
      <c r="K447" s="22"/>
      <c r="L447" s="22">
        <v>8970000</v>
      </c>
      <c r="M447" s="23" t="s">
        <v>266</v>
      </c>
      <c r="N447" s="60">
        <v>30</v>
      </c>
      <c r="O447" s="61">
        <f t="shared" si="14"/>
        <v>11661000</v>
      </c>
      <c r="P447" s="61">
        <v>11700000</v>
      </c>
      <c r="Q447" s="84">
        <f t="shared" si="13"/>
        <v>0.30434782608695654</v>
      </c>
      <c r="R447" s="111"/>
      <c r="S447" s="107"/>
      <c r="T447" s="107"/>
      <c r="U447" s="107"/>
      <c r="V447" s="107"/>
      <c r="W447" s="107"/>
      <c r="X447" s="107"/>
      <c r="Y447" s="107"/>
      <c r="Z447" s="107"/>
    </row>
    <row r="448" spans="2:26" s="36" customFormat="1" x14ac:dyDescent="0.2">
      <c r="B448" s="87" t="s">
        <v>477</v>
      </c>
      <c r="C448" s="87">
        <v>22015</v>
      </c>
      <c r="E448" s="34"/>
      <c r="F448" s="46"/>
      <c r="G448" s="34"/>
      <c r="H448" s="45"/>
      <c r="I448" s="34"/>
      <c r="J448" s="34"/>
      <c r="K448" s="22"/>
      <c r="L448" s="22">
        <v>14570000</v>
      </c>
      <c r="M448" s="23" t="s">
        <v>266</v>
      </c>
      <c r="N448" s="60">
        <v>40</v>
      </c>
      <c r="O448" s="61">
        <f t="shared" si="14"/>
        <v>20398000</v>
      </c>
      <c r="P448" s="61">
        <v>20370000</v>
      </c>
      <c r="Q448" s="84">
        <f t="shared" si="13"/>
        <v>0.39807824296499655</v>
      </c>
      <c r="R448" s="111"/>
      <c r="S448" s="107"/>
      <c r="T448" s="107"/>
      <c r="U448" s="107"/>
      <c r="V448" s="107"/>
      <c r="W448" s="107"/>
      <c r="X448" s="107"/>
      <c r="Y448" s="107"/>
      <c r="Z448" s="107"/>
    </row>
    <row r="449" spans="2:26" s="36" customFormat="1" x14ac:dyDescent="0.2">
      <c r="B449" s="87" t="s">
        <v>478</v>
      </c>
      <c r="C449" s="87">
        <v>22021</v>
      </c>
      <c r="E449" s="34"/>
      <c r="F449" s="46"/>
      <c r="G449" s="34"/>
      <c r="H449" s="45"/>
      <c r="I449" s="34"/>
      <c r="J449" s="34"/>
      <c r="K449" s="22"/>
      <c r="L449" s="22">
        <v>5370000</v>
      </c>
      <c r="M449" s="23" t="s">
        <v>266</v>
      </c>
      <c r="N449" s="60">
        <v>10</v>
      </c>
      <c r="O449" s="61">
        <f t="shared" si="14"/>
        <v>5907000</v>
      </c>
      <c r="P449" s="61">
        <v>5970000</v>
      </c>
      <c r="Q449" s="84">
        <f t="shared" si="13"/>
        <v>0.11173184357541899</v>
      </c>
      <c r="R449" s="111"/>
      <c r="S449" s="107"/>
      <c r="T449" s="107"/>
      <c r="U449" s="107"/>
      <c r="V449" s="107"/>
      <c r="W449" s="107"/>
      <c r="X449" s="107"/>
      <c r="Y449" s="107"/>
      <c r="Z449" s="107"/>
    </row>
    <row r="450" spans="2:26" s="36" customFormat="1" x14ac:dyDescent="0.2">
      <c r="B450" s="87" t="s">
        <v>479</v>
      </c>
      <c r="C450" s="87">
        <v>22022</v>
      </c>
      <c r="E450" s="34"/>
      <c r="F450" s="46"/>
      <c r="G450" s="34"/>
      <c r="H450" s="45"/>
      <c r="I450" s="34"/>
      <c r="J450" s="34"/>
      <c r="K450" s="22"/>
      <c r="L450" s="22">
        <v>8070000</v>
      </c>
      <c r="M450" s="23" t="s">
        <v>266</v>
      </c>
      <c r="N450" s="60">
        <v>20</v>
      </c>
      <c r="O450" s="61">
        <f t="shared" si="14"/>
        <v>9684000</v>
      </c>
      <c r="P450" s="61">
        <v>9700000</v>
      </c>
      <c r="Q450" s="84">
        <f t="shared" si="13"/>
        <v>0.20198265179677818</v>
      </c>
      <c r="R450" s="111"/>
      <c r="S450" s="107"/>
      <c r="T450" s="107"/>
      <c r="U450" s="107"/>
      <c r="V450" s="107"/>
      <c r="W450" s="107"/>
      <c r="X450" s="107"/>
      <c r="Y450" s="107"/>
      <c r="Z450" s="107"/>
    </row>
    <row r="451" spans="2:26" s="36" customFormat="1" x14ac:dyDescent="0.2">
      <c r="B451" s="87" t="s">
        <v>480</v>
      </c>
      <c r="C451" s="87">
        <v>22023</v>
      </c>
      <c r="E451" s="34"/>
      <c r="F451" s="46"/>
      <c r="G451" s="34"/>
      <c r="H451" s="45"/>
      <c r="I451" s="34"/>
      <c r="J451" s="34"/>
      <c r="K451" s="22"/>
      <c r="L451" s="22">
        <v>10170000</v>
      </c>
      <c r="M451" s="23" t="s">
        <v>266</v>
      </c>
      <c r="N451" s="60">
        <v>30</v>
      </c>
      <c r="O451" s="61">
        <f t="shared" si="14"/>
        <v>13221000</v>
      </c>
      <c r="P451" s="61">
        <v>13270000</v>
      </c>
      <c r="Q451" s="84">
        <f t="shared" si="13"/>
        <v>0.30481809242871188</v>
      </c>
      <c r="R451" s="111"/>
      <c r="S451" s="107"/>
      <c r="T451" s="107"/>
      <c r="U451" s="107"/>
      <c r="V451" s="107"/>
      <c r="W451" s="107"/>
      <c r="X451" s="107"/>
      <c r="Y451" s="107"/>
      <c r="Z451" s="107"/>
    </row>
    <row r="452" spans="2:26" s="36" customFormat="1" x14ac:dyDescent="0.2">
      <c r="B452" s="87" t="s">
        <v>481</v>
      </c>
      <c r="C452" s="87">
        <v>22025</v>
      </c>
      <c r="E452" s="34"/>
      <c r="F452" s="46"/>
      <c r="G452" s="34"/>
      <c r="H452" s="45"/>
      <c r="I452" s="34"/>
      <c r="J452" s="34"/>
      <c r="K452" s="22"/>
      <c r="L452" s="22">
        <v>15070000</v>
      </c>
      <c r="M452" s="23" t="s">
        <v>266</v>
      </c>
      <c r="N452" s="60">
        <v>40</v>
      </c>
      <c r="O452" s="61">
        <f t="shared" si="14"/>
        <v>21098000</v>
      </c>
      <c r="P452" s="61">
        <v>21070000</v>
      </c>
      <c r="Q452" s="84">
        <f t="shared" si="13"/>
        <v>0.39814200398142002</v>
      </c>
      <c r="R452" s="111"/>
      <c r="S452" s="107"/>
      <c r="T452" s="107"/>
      <c r="U452" s="107"/>
      <c r="V452" s="107"/>
      <c r="W452" s="107"/>
      <c r="X452" s="107"/>
      <c r="Y452" s="107"/>
      <c r="Z452" s="107"/>
    </row>
    <row r="453" spans="2:26" s="36" customFormat="1" x14ac:dyDescent="0.2">
      <c r="B453" s="87" t="s">
        <v>482</v>
      </c>
      <c r="C453" s="87">
        <v>22031</v>
      </c>
      <c r="E453" s="34"/>
      <c r="F453" s="46"/>
      <c r="G453" s="34"/>
      <c r="H453" s="45"/>
      <c r="I453" s="34"/>
      <c r="J453" s="34"/>
      <c r="K453" s="22"/>
      <c r="L453" s="22">
        <v>5870000</v>
      </c>
      <c r="M453" s="23" t="s">
        <v>266</v>
      </c>
      <c r="N453" s="60">
        <v>10</v>
      </c>
      <c r="O453" s="61">
        <f t="shared" si="14"/>
        <v>6457000</v>
      </c>
      <c r="P453" s="61">
        <v>6470000</v>
      </c>
      <c r="Q453" s="84">
        <f t="shared" ref="Q453:Q505" si="15">(P453-L453)/L453</f>
        <v>0.10221465076660988</v>
      </c>
      <c r="R453" s="111"/>
      <c r="S453" s="107"/>
      <c r="T453" s="107"/>
      <c r="U453" s="107"/>
      <c r="V453" s="107"/>
      <c r="W453" s="107"/>
      <c r="X453" s="107"/>
      <c r="Y453" s="107"/>
      <c r="Z453" s="107"/>
    </row>
    <row r="454" spans="2:26" s="36" customFormat="1" x14ac:dyDescent="0.2">
      <c r="B454" s="87" t="s">
        <v>483</v>
      </c>
      <c r="C454" s="87">
        <v>22032</v>
      </c>
      <c r="E454" s="34"/>
      <c r="F454" s="46"/>
      <c r="G454" s="34"/>
      <c r="H454" s="45"/>
      <c r="I454" s="34"/>
      <c r="J454" s="34"/>
      <c r="K454" s="22"/>
      <c r="L454" s="22">
        <v>8270000</v>
      </c>
      <c r="M454" s="23" t="s">
        <v>266</v>
      </c>
      <c r="N454" s="60">
        <v>20</v>
      </c>
      <c r="O454" s="61">
        <f t="shared" si="14"/>
        <v>9924000</v>
      </c>
      <c r="P454" s="61">
        <v>9970000</v>
      </c>
      <c r="Q454" s="84">
        <f t="shared" si="15"/>
        <v>0.20556227327690446</v>
      </c>
      <c r="R454" s="111"/>
      <c r="S454" s="107"/>
      <c r="T454" s="107"/>
      <c r="U454" s="107"/>
      <c r="V454" s="107"/>
      <c r="W454" s="107"/>
      <c r="X454" s="107"/>
      <c r="Y454" s="107"/>
      <c r="Z454" s="107"/>
    </row>
    <row r="455" spans="2:26" s="36" customFormat="1" x14ac:dyDescent="0.2">
      <c r="B455" s="87" t="s">
        <v>484</v>
      </c>
      <c r="C455" s="87">
        <v>22033</v>
      </c>
      <c r="E455" s="34"/>
      <c r="F455" s="46"/>
      <c r="G455" s="34"/>
      <c r="H455" s="45"/>
      <c r="I455" s="34"/>
      <c r="J455" s="34"/>
      <c r="K455" s="22"/>
      <c r="L455" s="22">
        <v>10470000</v>
      </c>
      <c r="M455" s="23" t="s">
        <v>266</v>
      </c>
      <c r="N455" s="60">
        <v>30</v>
      </c>
      <c r="O455" s="61">
        <f t="shared" si="14"/>
        <v>13611000</v>
      </c>
      <c r="P455" s="61">
        <v>13670000</v>
      </c>
      <c r="Q455" s="84">
        <f t="shared" si="15"/>
        <v>0.30563514804202485</v>
      </c>
      <c r="R455" s="111"/>
      <c r="S455" s="107"/>
      <c r="T455" s="107"/>
      <c r="U455" s="107"/>
      <c r="V455" s="107"/>
      <c r="W455" s="107"/>
      <c r="X455" s="107"/>
      <c r="Y455" s="107"/>
      <c r="Z455" s="107"/>
    </row>
    <row r="456" spans="2:26" s="36" customFormat="1" x14ac:dyDescent="0.2">
      <c r="B456" s="87" t="s">
        <v>485</v>
      </c>
      <c r="C456" s="87">
        <v>22035</v>
      </c>
      <c r="E456" s="34"/>
      <c r="F456" s="46"/>
      <c r="G456" s="34"/>
      <c r="H456" s="45"/>
      <c r="I456" s="34"/>
      <c r="J456" s="34"/>
      <c r="K456" s="22"/>
      <c r="L456" s="22">
        <v>15670000</v>
      </c>
      <c r="M456" s="23" t="s">
        <v>266</v>
      </c>
      <c r="N456" s="60">
        <v>40</v>
      </c>
      <c r="O456" s="61">
        <f t="shared" si="14"/>
        <v>21938000</v>
      </c>
      <c r="P456" s="61">
        <v>21970000</v>
      </c>
      <c r="Q456" s="84">
        <f t="shared" si="15"/>
        <v>0.40204211869814932</v>
      </c>
      <c r="R456" s="111"/>
      <c r="S456" s="107"/>
      <c r="T456" s="107"/>
      <c r="U456" s="107"/>
      <c r="V456" s="107"/>
      <c r="W456" s="107"/>
      <c r="X456" s="107"/>
      <c r="Y456" s="107"/>
      <c r="Z456" s="107"/>
    </row>
    <row r="457" spans="2:26" s="36" customFormat="1" x14ac:dyDescent="0.2">
      <c r="B457" s="87" t="s">
        <v>486</v>
      </c>
      <c r="C457" s="87">
        <v>22041</v>
      </c>
      <c r="E457" s="34"/>
      <c r="F457" s="46"/>
      <c r="G457" s="34"/>
      <c r="H457" s="45"/>
      <c r="I457" s="34"/>
      <c r="J457" s="34"/>
      <c r="K457" s="22"/>
      <c r="L457" s="22">
        <v>13270000</v>
      </c>
      <c r="M457" s="23" t="s">
        <v>266</v>
      </c>
      <c r="N457" s="60">
        <v>40</v>
      </c>
      <c r="O457" s="61">
        <f t="shared" si="14"/>
        <v>18578000</v>
      </c>
      <c r="P457" s="61">
        <v>18570000</v>
      </c>
      <c r="Q457" s="84">
        <f t="shared" si="15"/>
        <v>0.39939713639788998</v>
      </c>
      <c r="R457" s="111"/>
      <c r="S457" s="107"/>
      <c r="T457" s="107"/>
      <c r="U457" s="107"/>
      <c r="V457" s="107"/>
      <c r="W457" s="107"/>
      <c r="X457" s="107"/>
      <c r="Y457" s="107"/>
      <c r="Z457" s="107"/>
    </row>
    <row r="458" spans="2:26" s="107" customFormat="1" x14ac:dyDescent="0.2">
      <c r="B458" s="110" t="s">
        <v>487</v>
      </c>
      <c r="C458" s="110">
        <v>22044</v>
      </c>
      <c r="E458" s="46"/>
      <c r="F458" s="46"/>
      <c r="G458" s="46"/>
      <c r="H458" s="46"/>
      <c r="I458" s="46"/>
      <c r="J458" s="46"/>
      <c r="K458" s="105"/>
      <c r="L458" s="22">
        <v>24870000</v>
      </c>
      <c r="M458" s="23" t="s">
        <v>266</v>
      </c>
      <c r="N458" s="60">
        <v>25</v>
      </c>
      <c r="O458" s="61">
        <f t="shared" si="14"/>
        <v>31087500</v>
      </c>
      <c r="P458" s="61">
        <v>30870000</v>
      </c>
      <c r="Q458" s="84">
        <f t="shared" si="15"/>
        <v>0.24125452352231605</v>
      </c>
      <c r="R458" s="111"/>
    </row>
    <row r="459" spans="2:26" s="36" customFormat="1" x14ac:dyDescent="0.2">
      <c r="B459" s="87" t="s">
        <v>488</v>
      </c>
      <c r="C459" s="87">
        <v>22211</v>
      </c>
      <c r="E459" s="34"/>
      <c r="F459" s="46"/>
      <c r="G459" s="34"/>
      <c r="H459" s="45"/>
      <c r="I459" s="34"/>
      <c r="J459" s="34"/>
      <c r="K459" s="22"/>
      <c r="L459" s="22">
        <v>3870000</v>
      </c>
      <c r="M459" s="23" t="s">
        <v>266</v>
      </c>
      <c r="N459" s="60">
        <v>10</v>
      </c>
      <c r="O459" s="61">
        <f t="shared" si="14"/>
        <v>4257000</v>
      </c>
      <c r="P459" s="61">
        <v>4270000</v>
      </c>
      <c r="Q459" s="84">
        <f t="shared" si="15"/>
        <v>0.10335917312661498</v>
      </c>
      <c r="R459" s="111"/>
      <c r="S459" s="107"/>
      <c r="T459" s="107"/>
      <c r="U459" s="107"/>
      <c r="V459" s="107"/>
      <c r="W459" s="107"/>
      <c r="X459" s="107"/>
      <c r="Y459" s="107"/>
      <c r="Z459" s="107"/>
    </row>
    <row r="460" spans="2:26" s="36" customFormat="1" x14ac:dyDescent="0.2">
      <c r="B460" s="87" t="s">
        <v>489</v>
      </c>
      <c r="C460" s="87">
        <v>22212</v>
      </c>
      <c r="E460" s="34"/>
      <c r="F460" s="46"/>
      <c r="G460" s="34"/>
      <c r="H460" s="45"/>
      <c r="I460" s="34"/>
      <c r="J460" s="34"/>
      <c r="K460" s="22"/>
      <c r="L460" s="22">
        <v>6470000</v>
      </c>
      <c r="M460" s="23" t="s">
        <v>266</v>
      </c>
      <c r="N460" s="60">
        <v>20</v>
      </c>
      <c r="O460" s="61">
        <f t="shared" si="14"/>
        <v>7764000</v>
      </c>
      <c r="P460" s="61">
        <v>7770000</v>
      </c>
      <c r="Q460" s="84">
        <f t="shared" si="15"/>
        <v>0.20092735703245751</v>
      </c>
      <c r="R460" s="111"/>
      <c r="S460" s="107"/>
      <c r="T460" s="107"/>
      <c r="U460" s="107"/>
      <c r="V460" s="107"/>
      <c r="W460" s="107"/>
      <c r="X460" s="107"/>
      <c r="Y460" s="107"/>
      <c r="Z460" s="107"/>
    </row>
    <row r="461" spans="2:26" s="36" customFormat="1" x14ac:dyDescent="0.2">
      <c r="B461" s="87" t="s">
        <v>490</v>
      </c>
      <c r="C461" s="87">
        <v>22213</v>
      </c>
      <c r="E461" s="34"/>
      <c r="F461" s="46"/>
      <c r="G461" s="34"/>
      <c r="H461" s="45"/>
      <c r="I461" s="34"/>
      <c r="J461" s="34"/>
      <c r="K461" s="22"/>
      <c r="L461" s="22">
        <v>8970000</v>
      </c>
      <c r="M461" s="23" t="s">
        <v>266</v>
      </c>
      <c r="N461" s="60">
        <v>30</v>
      </c>
      <c r="O461" s="61">
        <f t="shared" si="14"/>
        <v>11661000</v>
      </c>
      <c r="P461" s="61">
        <v>11700000</v>
      </c>
      <c r="Q461" s="84">
        <f t="shared" si="15"/>
        <v>0.30434782608695654</v>
      </c>
      <c r="R461" s="111"/>
      <c r="S461" s="107"/>
      <c r="T461" s="107"/>
      <c r="U461" s="107"/>
      <c r="V461" s="107"/>
      <c r="W461" s="107"/>
      <c r="X461" s="107"/>
      <c r="Y461" s="107"/>
      <c r="Z461" s="107"/>
    </row>
    <row r="462" spans="2:26" s="36" customFormat="1" x14ac:dyDescent="0.2">
      <c r="B462" s="87" t="s">
        <v>491</v>
      </c>
      <c r="C462" s="87">
        <v>22215</v>
      </c>
      <c r="E462" s="34"/>
      <c r="F462" s="46"/>
      <c r="G462" s="34"/>
      <c r="H462" s="45"/>
      <c r="I462" s="34"/>
      <c r="J462" s="34"/>
      <c r="K462" s="22"/>
      <c r="L462" s="22">
        <v>14570000</v>
      </c>
      <c r="M462" s="23" t="s">
        <v>266</v>
      </c>
      <c r="N462" s="60">
        <v>40</v>
      </c>
      <c r="O462" s="61">
        <f t="shared" si="14"/>
        <v>20398000</v>
      </c>
      <c r="P462" s="61">
        <v>20370000</v>
      </c>
      <c r="Q462" s="84">
        <f t="shared" si="15"/>
        <v>0.39807824296499655</v>
      </c>
      <c r="R462" s="111"/>
      <c r="S462" s="107"/>
      <c r="T462" s="107"/>
      <c r="U462" s="107"/>
      <c r="V462" s="107"/>
      <c r="W462" s="107"/>
      <c r="X462" s="107"/>
      <c r="Y462" s="107"/>
      <c r="Z462" s="107"/>
    </row>
    <row r="463" spans="2:26" s="36" customFormat="1" x14ac:dyDescent="0.2">
      <c r="B463" s="87" t="s">
        <v>492</v>
      </c>
      <c r="C463" s="87">
        <v>22221</v>
      </c>
      <c r="E463" s="34"/>
      <c r="F463" s="46"/>
      <c r="G463" s="34"/>
      <c r="H463" s="45"/>
      <c r="I463" s="34"/>
      <c r="J463" s="34"/>
      <c r="K463" s="22"/>
      <c r="L463" s="22">
        <v>5370000</v>
      </c>
      <c r="M463" s="23" t="s">
        <v>266</v>
      </c>
      <c r="N463" s="60">
        <v>10</v>
      </c>
      <c r="O463" s="61">
        <f t="shared" si="14"/>
        <v>5907000</v>
      </c>
      <c r="P463" s="61">
        <v>5970000</v>
      </c>
      <c r="Q463" s="84">
        <f t="shared" si="15"/>
        <v>0.11173184357541899</v>
      </c>
      <c r="R463" s="111"/>
      <c r="S463" s="107"/>
      <c r="T463" s="107"/>
      <c r="U463" s="107"/>
      <c r="V463" s="107"/>
      <c r="W463" s="107"/>
      <c r="X463" s="107"/>
      <c r="Y463" s="107"/>
      <c r="Z463" s="107"/>
    </row>
    <row r="464" spans="2:26" s="36" customFormat="1" x14ac:dyDescent="0.2">
      <c r="B464" s="87" t="s">
        <v>493</v>
      </c>
      <c r="C464" s="87">
        <v>22222</v>
      </c>
      <c r="E464" s="34"/>
      <c r="F464" s="46"/>
      <c r="G464" s="34"/>
      <c r="H464" s="45"/>
      <c r="I464" s="34"/>
      <c r="J464" s="34"/>
      <c r="K464" s="22"/>
      <c r="L464" s="22">
        <v>8070000</v>
      </c>
      <c r="M464" s="23" t="s">
        <v>266</v>
      </c>
      <c r="N464" s="60">
        <v>20</v>
      </c>
      <c r="O464" s="61">
        <f t="shared" si="14"/>
        <v>9684000</v>
      </c>
      <c r="P464" s="61">
        <v>9700000</v>
      </c>
      <c r="Q464" s="84">
        <f t="shared" si="15"/>
        <v>0.20198265179677818</v>
      </c>
      <c r="R464" s="111"/>
      <c r="S464" s="107"/>
      <c r="T464" s="107"/>
      <c r="U464" s="107"/>
      <c r="V464" s="107"/>
      <c r="W464" s="107"/>
      <c r="X464" s="107"/>
      <c r="Y464" s="107"/>
      <c r="Z464" s="107"/>
    </row>
    <row r="465" spans="2:26" s="36" customFormat="1" x14ac:dyDescent="0.2">
      <c r="B465" s="87" t="s">
        <v>494</v>
      </c>
      <c r="C465" s="87">
        <v>22223</v>
      </c>
      <c r="E465" s="34"/>
      <c r="F465" s="46"/>
      <c r="G465" s="34"/>
      <c r="H465" s="45"/>
      <c r="I465" s="34"/>
      <c r="J465" s="34"/>
      <c r="K465" s="22"/>
      <c r="L465" s="22">
        <v>10170000</v>
      </c>
      <c r="M465" s="23" t="s">
        <v>266</v>
      </c>
      <c r="N465" s="60">
        <v>30</v>
      </c>
      <c r="O465" s="61">
        <f t="shared" si="14"/>
        <v>13221000</v>
      </c>
      <c r="P465" s="61">
        <v>13270000</v>
      </c>
      <c r="Q465" s="84">
        <f t="shared" si="15"/>
        <v>0.30481809242871188</v>
      </c>
      <c r="R465" s="111"/>
      <c r="S465" s="107"/>
      <c r="T465" s="107"/>
      <c r="U465" s="107"/>
      <c r="V465" s="107"/>
      <c r="W465" s="107"/>
      <c r="X465" s="107"/>
      <c r="Y465" s="107"/>
      <c r="Z465" s="107"/>
    </row>
    <row r="466" spans="2:26" s="36" customFormat="1" x14ac:dyDescent="0.2">
      <c r="B466" s="87" t="s">
        <v>495</v>
      </c>
      <c r="C466" s="87">
        <v>22225</v>
      </c>
      <c r="E466" s="34"/>
      <c r="F466" s="46"/>
      <c r="G466" s="34"/>
      <c r="H466" s="45"/>
      <c r="I466" s="34"/>
      <c r="J466" s="34"/>
      <c r="K466" s="22"/>
      <c r="L466" s="22">
        <v>15070000</v>
      </c>
      <c r="M466" s="23" t="s">
        <v>266</v>
      </c>
      <c r="N466" s="60">
        <v>40</v>
      </c>
      <c r="O466" s="61">
        <f t="shared" si="14"/>
        <v>21098000</v>
      </c>
      <c r="P466" s="61">
        <v>21070000</v>
      </c>
      <c r="Q466" s="84">
        <f t="shared" si="15"/>
        <v>0.39814200398142002</v>
      </c>
      <c r="R466" s="111"/>
      <c r="S466" s="107"/>
      <c r="T466" s="107"/>
      <c r="U466" s="107"/>
      <c r="V466" s="107"/>
      <c r="W466" s="107"/>
      <c r="X466" s="107"/>
      <c r="Y466" s="107"/>
      <c r="Z466" s="107"/>
    </row>
    <row r="467" spans="2:26" s="36" customFormat="1" x14ac:dyDescent="0.2">
      <c r="B467" s="87" t="s">
        <v>496</v>
      </c>
      <c r="C467" s="87">
        <v>22231</v>
      </c>
      <c r="E467" s="34"/>
      <c r="F467" s="46"/>
      <c r="G467" s="34"/>
      <c r="H467" s="45"/>
      <c r="I467" s="34"/>
      <c r="J467" s="34"/>
      <c r="K467" s="22"/>
      <c r="L467" s="22">
        <v>5870000</v>
      </c>
      <c r="M467" s="23" t="s">
        <v>266</v>
      </c>
      <c r="N467" s="60">
        <v>10</v>
      </c>
      <c r="O467" s="61">
        <f t="shared" si="14"/>
        <v>6457000</v>
      </c>
      <c r="P467" s="61">
        <v>6470000</v>
      </c>
      <c r="Q467" s="84">
        <f t="shared" si="15"/>
        <v>0.10221465076660988</v>
      </c>
      <c r="R467" s="111"/>
      <c r="S467" s="107"/>
      <c r="T467" s="107"/>
      <c r="U467" s="107"/>
      <c r="V467" s="107"/>
      <c r="W467" s="107"/>
      <c r="X467" s="107"/>
      <c r="Y467" s="107"/>
      <c r="Z467" s="107"/>
    </row>
    <row r="468" spans="2:26" s="36" customFormat="1" x14ac:dyDescent="0.2">
      <c r="B468" s="87" t="s">
        <v>497</v>
      </c>
      <c r="C468" s="87">
        <v>22232</v>
      </c>
      <c r="E468" s="34"/>
      <c r="F468" s="46"/>
      <c r="G468" s="34"/>
      <c r="H468" s="45"/>
      <c r="I468" s="34"/>
      <c r="J468" s="34"/>
      <c r="K468" s="22"/>
      <c r="L468" s="22">
        <v>8270000</v>
      </c>
      <c r="M468" s="23" t="s">
        <v>266</v>
      </c>
      <c r="N468" s="60">
        <v>20</v>
      </c>
      <c r="O468" s="61">
        <f t="shared" si="14"/>
        <v>9924000</v>
      </c>
      <c r="P468" s="61">
        <v>9970000</v>
      </c>
      <c r="Q468" s="84">
        <f t="shared" si="15"/>
        <v>0.20556227327690446</v>
      </c>
      <c r="R468" s="111"/>
      <c r="S468" s="107"/>
      <c r="T468" s="107"/>
      <c r="U468" s="107"/>
      <c r="V468" s="107"/>
      <c r="W468" s="107"/>
      <c r="X468" s="107"/>
      <c r="Y468" s="107"/>
      <c r="Z468" s="107"/>
    </row>
    <row r="469" spans="2:26" s="36" customFormat="1" x14ac:dyDescent="0.2">
      <c r="B469" s="87" t="s">
        <v>498</v>
      </c>
      <c r="C469" s="87">
        <v>22233</v>
      </c>
      <c r="E469" s="34"/>
      <c r="F469" s="46"/>
      <c r="G469" s="34"/>
      <c r="H469" s="45"/>
      <c r="I469" s="34"/>
      <c r="J469" s="34"/>
      <c r="K469" s="22"/>
      <c r="L469" s="22">
        <v>10470000</v>
      </c>
      <c r="M469" s="23" t="s">
        <v>266</v>
      </c>
      <c r="N469" s="60">
        <v>30</v>
      </c>
      <c r="O469" s="61">
        <f t="shared" si="14"/>
        <v>13611000</v>
      </c>
      <c r="P469" s="61">
        <v>13670000</v>
      </c>
      <c r="Q469" s="84">
        <f t="shared" si="15"/>
        <v>0.30563514804202485</v>
      </c>
      <c r="R469" s="111"/>
      <c r="S469" s="107"/>
      <c r="T469" s="107"/>
      <c r="U469" s="107"/>
      <c r="V469" s="107"/>
      <c r="W469" s="107"/>
      <c r="X469" s="107"/>
      <c r="Y469" s="107"/>
      <c r="Z469" s="107"/>
    </row>
    <row r="470" spans="2:26" s="36" customFormat="1" x14ac:dyDescent="0.2">
      <c r="B470" s="87" t="s">
        <v>499</v>
      </c>
      <c r="C470" s="87">
        <v>22235</v>
      </c>
      <c r="E470" s="34"/>
      <c r="F470" s="46"/>
      <c r="G470" s="34"/>
      <c r="H470" s="45"/>
      <c r="I470" s="34"/>
      <c r="J470" s="34"/>
      <c r="K470" s="22"/>
      <c r="L470" s="22">
        <v>15670000</v>
      </c>
      <c r="M470" s="23" t="s">
        <v>266</v>
      </c>
      <c r="N470" s="60">
        <v>40</v>
      </c>
      <c r="O470" s="61">
        <f t="shared" si="14"/>
        <v>21938000</v>
      </c>
      <c r="P470" s="61">
        <v>21970000</v>
      </c>
      <c r="Q470" s="84">
        <f t="shared" si="15"/>
        <v>0.40204211869814932</v>
      </c>
      <c r="R470" s="111"/>
      <c r="S470" s="107"/>
      <c r="T470" s="107"/>
      <c r="U470" s="107"/>
      <c r="V470" s="107"/>
      <c r="W470" s="107"/>
      <c r="X470" s="107"/>
      <c r="Y470" s="107"/>
      <c r="Z470" s="107"/>
    </row>
    <row r="471" spans="2:26" s="36" customFormat="1" x14ac:dyDescent="0.2">
      <c r="B471" s="87" t="s">
        <v>500</v>
      </c>
      <c r="C471" s="87">
        <v>22241</v>
      </c>
      <c r="E471" s="34"/>
      <c r="F471" s="46"/>
      <c r="G471" s="34"/>
      <c r="H471" s="45"/>
      <c r="I471" s="34"/>
      <c r="J471" s="34"/>
      <c r="K471" s="22"/>
      <c r="L471" s="22">
        <v>13270000</v>
      </c>
      <c r="M471" s="23" t="s">
        <v>266</v>
      </c>
      <c r="N471" s="60">
        <v>40</v>
      </c>
      <c r="O471" s="61">
        <f t="shared" si="14"/>
        <v>18578000</v>
      </c>
      <c r="P471" s="61">
        <v>18570000</v>
      </c>
      <c r="Q471" s="84">
        <f t="shared" si="15"/>
        <v>0.39939713639788998</v>
      </c>
      <c r="R471" s="111"/>
      <c r="S471" s="107"/>
      <c r="T471" s="107"/>
      <c r="U471" s="107"/>
      <c r="V471" s="107"/>
      <c r="W471" s="107"/>
      <c r="X471" s="107"/>
      <c r="Y471" s="107"/>
      <c r="Z471" s="107"/>
    </row>
    <row r="472" spans="2:26" s="107" customFormat="1" x14ac:dyDescent="0.2">
      <c r="B472" s="110" t="s">
        <v>501</v>
      </c>
      <c r="C472" s="110">
        <v>22244</v>
      </c>
      <c r="E472" s="46"/>
      <c r="F472" s="46"/>
      <c r="G472" s="46"/>
      <c r="H472" s="46"/>
      <c r="I472" s="46"/>
      <c r="J472" s="46"/>
      <c r="K472" s="105"/>
      <c r="L472" s="22">
        <v>24870000</v>
      </c>
      <c r="M472" s="23" t="s">
        <v>266</v>
      </c>
      <c r="N472" s="60">
        <v>25</v>
      </c>
      <c r="O472" s="61">
        <f t="shared" si="14"/>
        <v>31087500</v>
      </c>
      <c r="P472" s="61">
        <v>30870000</v>
      </c>
      <c r="Q472" s="84">
        <f t="shared" si="15"/>
        <v>0.24125452352231605</v>
      </c>
      <c r="R472" s="111"/>
    </row>
    <row r="473" spans="2:26" s="36" customFormat="1" x14ac:dyDescent="0.2">
      <c r="B473" s="87" t="s">
        <v>502</v>
      </c>
      <c r="C473" s="87">
        <v>22311</v>
      </c>
      <c r="E473" s="34"/>
      <c r="F473" s="46"/>
      <c r="G473" s="34"/>
      <c r="H473" s="45"/>
      <c r="I473" s="34"/>
      <c r="J473" s="34"/>
      <c r="K473" s="22"/>
      <c r="L473" s="22">
        <v>3870000</v>
      </c>
      <c r="M473" s="23" t="s">
        <v>266</v>
      </c>
      <c r="N473" s="60">
        <v>10</v>
      </c>
      <c r="O473" s="61">
        <f t="shared" si="14"/>
        <v>4257000</v>
      </c>
      <c r="P473" s="61">
        <v>4270000</v>
      </c>
      <c r="Q473" s="84">
        <f t="shared" si="15"/>
        <v>0.10335917312661498</v>
      </c>
      <c r="R473" s="111"/>
      <c r="S473" s="107"/>
      <c r="T473" s="107"/>
      <c r="U473" s="107"/>
      <c r="V473" s="107"/>
      <c r="W473" s="107"/>
      <c r="X473" s="107"/>
      <c r="Y473" s="107"/>
      <c r="Z473" s="107"/>
    </row>
    <row r="474" spans="2:26" s="36" customFormat="1" x14ac:dyDescent="0.2">
      <c r="B474" s="87" t="s">
        <v>503</v>
      </c>
      <c r="C474" s="87">
        <v>22312</v>
      </c>
      <c r="E474" s="34"/>
      <c r="F474" s="46"/>
      <c r="G474" s="34"/>
      <c r="H474" s="45"/>
      <c r="I474" s="34"/>
      <c r="J474" s="34"/>
      <c r="K474" s="22"/>
      <c r="L474" s="22">
        <v>6470000</v>
      </c>
      <c r="M474" s="23" t="s">
        <v>266</v>
      </c>
      <c r="N474" s="60">
        <v>20</v>
      </c>
      <c r="O474" s="61">
        <f t="shared" si="14"/>
        <v>7764000</v>
      </c>
      <c r="P474" s="61">
        <v>7770000</v>
      </c>
      <c r="Q474" s="84">
        <f t="shared" si="15"/>
        <v>0.20092735703245751</v>
      </c>
      <c r="R474" s="111"/>
      <c r="S474" s="107"/>
      <c r="T474" s="107"/>
      <c r="U474" s="107"/>
      <c r="V474" s="107"/>
      <c r="W474" s="107"/>
      <c r="X474" s="107"/>
      <c r="Y474" s="107"/>
      <c r="Z474" s="107"/>
    </row>
    <row r="475" spans="2:26" s="36" customFormat="1" x14ac:dyDescent="0.2">
      <c r="B475" s="87" t="s">
        <v>504</v>
      </c>
      <c r="C475" s="87">
        <v>22313</v>
      </c>
      <c r="E475" s="34"/>
      <c r="F475" s="46"/>
      <c r="G475" s="34"/>
      <c r="H475" s="45"/>
      <c r="I475" s="34"/>
      <c r="J475" s="34"/>
      <c r="K475" s="22"/>
      <c r="L475" s="22">
        <v>8970000</v>
      </c>
      <c r="M475" s="23" t="s">
        <v>266</v>
      </c>
      <c r="N475" s="60">
        <v>30</v>
      </c>
      <c r="O475" s="61">
        <f t="shared" si="14"/>
        <v>11661000</v>
      </c>
      <c r="P475" s="61">
        <v>11700000</v>
      </c>
      <c r="Q475" s="84">
        <f t="shared" si="15"/>
        <v>0.30434782608695654</v>
      </c>
      <c r="R475" s="111"/>
      <c r="S475" s="107"/>
      <c r="T475" s="107"/>
      <c r="U475" s="107"/>
      <c r="V475" s="107"/>
      <c r="W475" s="107"/>
      <c r="X475" s="107"/>
      <c r="Y475" s="107"/>
      <c r="Z475" s="107"/>
    </row>
    <row r="476" spans="2:26" s="36" customFormat="1" x14ac:dyDescent="0.2">
      <c r="B476" s="87" t="s">
        <v>505</v>
      </c>
      <c r="C476" s="87">
        <v>22315</v>
      </c>
      <c r="E476" s="34"/>
      <c r="F476" s="46"/>
      <c r="G476" s="34"/>
      <c r="H476" s="45"/>
      <c r="I476" s="34"/>
      <c r="J476" s="34"/>
      <c r="K476" s="22"/>
      <c r="L476" s="22">
        <v>14570000</v>
      </c>
      <c r="M476" s="23" t="s">
        <v>266</v>
      </c>
      <c r="N476" s="60">
        <v>40</v>
      </c>
      <c r="O476" s="61">
        <f t="shared" si="14"/>
        <v>20398000</v>
      </c>
      <c r="P476" s="61">
        <v>20370000</v>
      </c>
      <c r="Q476" s="84">
        <f t="shared" si="15"/>
        <v>0.39807824296499655</v>
      </c>
      <c r="R476" s="111"/>
      <c r="S476" s="107"/>
      <c r="T476" s="107"/>
      <c r="U476" s="107"/>
      <c r="V476" s="107"/>
      <c r="W476" s="107"/>
      <c r="X476" s="107"/>
      <c r="Y476" s="107"/>
      <c r="Z476" s="107"/>
    </row>
    <row r="477" spans="2:26" s="36" customFormat="1" x14ac:dyDescent="0.2">
      <c r="B477" s="87" t="s">
        <v>506</v>
      </c>
      <c r="C477" s="87">
        <v>22321</v>
      </c>
      <c r="E477" s="34"/>
      <c r="F477" s="46"/>
      <c r="G477" s="34"/>
      <c r="H477" s="45"/>
      <c r="I477" s="34"/>
      <c r="J477" s="34"/>
      <c r="K477" s="22"/>
      <c r="L477" s="22">
        <v>5370000</v>
      </c>
      <c r="M477" s="23" t="s">
        <v>266</v>
      </c>
      <c r="N477" s="60">
        <v>10</v>
      </c>
      <c r="O477" s="61">
        <f t="shared" si="14"/>
        <v>5907000</v>
      </c>
      <c r="P477" s="61">
        <v>5970000</v>
      </c>
      <c r="Q477" s="84">
        <f t="shared" si="15"/>
        <v>0.11173184357541899</v>
      </c>
      <c r="R477" s="111"/>
      <c r="S477" s="107"/>
      <c r="T477" s="107"/>
      <c r="U477" s="107"/>
      <c r="V477" s="107"/>
      <c r="W477" s="107"/>
      <c r="X477" s="107"/>
      <c r="Y477" s="107"/>
      <c r="Z477" s="107"/>
    </row>
    <row r="478" spans="2:26" s="36" customFormat="1" x14ac:dyDescent="0.2">
      <c r="B478" s="87" t="s">
        <v>507</v>
      </c>
      <c r="C478" s="87">
        <v>22322</v>
      </c>
      <c r="E478" s="34"/>
      <c r="F478" s="46"/>
      <c r="G478" s="34"/>
      <c r="H478" s="45"/>
      <c r="I478" s="34"/>
      <c r="J478" s="34"/>
      <c r="K478" s="22"/>
      <c r="L478" s="22">
        <v>8070000</v>
      </c>
      <c r="M478" s="23" t="s">
        <v>266</v>
      </c>
      <c r="N478" s="60">
        <v>20</v>
      </c>
      <c r="O478" s="61">
        <f t="shared" si="14"/>
        <v>9684000</v>
      </c>
      <c r="P478" s="61">
        <v>9700000</v>
      </c>
      <c r="Q478" s="84">
        <f t="shared" si="15"/>
        <v>0.20198265179677818</v>
      </c>
      <c r="R478" s="111"/>
      <c r="S478" s="107"/>
      <c r="T478" s="107"/>
      <c r="U478" s="107"/>
      <c r="V478" s="107"/>
      <c r="W478" s="107"/>
      <c r="X478" s="107"/>
      <c r="Y478" s="107"/>
      <c r="Z478" s="107"/>
    </row>
    <row r="479" spans="2:26" s="36" customFormat="1" x14ac:dyDescent="0.2">
      <c r="B479" s="87" t="s">
        <v>508</v>
      </c>
      <c r="C479" s="87">
        <v>22323</v>
      </c>
      <c r="E479" s="34"/>
      <c r="F479" s="46"/>
      <c r="G479" s="34"/>
      <c r="H479" s="45"/>
      <c r="I479" s="34"/>
      <c r="J479" s="34"/>
      <c r="K479" s="22"/>
      <c r="L479" s="22">
        <v>10170000</v>
      </c>
      <c r="M479" s="23" t="s">
        <v>266</v>
      </c>
      <c r="N479" s="60">
        <v>30</v>
      </c>
      <c r="O479" s="61">
        <f t="shared" si="14"/>
        <v>13221000</v>
      </c>
      <c r="P479" s="61">
        <v>13270000</v>
      </c>
      <c r="Q479" s="84">
        <f t="shared" si="15"/>
        <v>0.30481809242871188</v>
      </c>
      <c r="R479" s="111"/>
      <c r="S479" s="107"/>
      <c r="T479" s="107"/>
      <c r="U479" s="107"/>
      <c r="V479" s="107"/>
      <c r="W479" s="107"/>
      <c r="X479" s="107"/>
      <c r="Y479" s="107"/>
      <c r="Z479" s="107"/>
    </row>
    <row r="480" spans="2:26" s="36" customFormat="1" x14ac:dyDescent="0.2">
      <c r="B480" s="87" t="s">
        <v>509</v>
      </c>
      <c r="C480" s="87">
        <v>22325</v>
      </c>
      <c r="E480" s="34"/>
      <c r="F480" s="46"/>
      <c r="G480" s="34"/>
      <c r="H480" s="45"/>
      <c r="I480" s="34"/>
      <c r="J480" s="34"/>
      <c r="K480" s="22"/>
      <c r="L480" s="22">
        <v>15070000</v>
      </c>
      <c r="M480" s="23" t="s">
        <v>266</v>
      </c>
      <c r="N480" s="60">
        <v>40</v>
      </c>
      <c r="O480" s="61">
        <f t="shared" si="14"/>
        <v>21098000</v>
      </c>
      <c r="P480" s="61">
        <v>21070000</v>
      </c>
      <c r="Q480" s="84">
        <f t="shared" si="15"/>
        <v>0.39814200398142002</v>
      </c>
      <c r="R480" s="111"/>
      <c r="S480" s="107"/>
      <c r="T480" s="107"/>
      <c r="U480" s="107"/>
      <c r="V480" s="107"/>
      <c r="W480" s="107"/>
      <c r="X480" s="107"/>
      <c r="Y480" s="107"/>
      <c r="Z480" s="107"/>
    </row>
    <row r="481" spans="2:26" s="36" customFormat="1" x14ac:dyDescent="0.2">
      <c r="B481" s="87" t="s">
        <v>510</v>
      </c>
      <c r="C481" s="87">
        <v>22331</v>
      </c>
      <c r="E481" s="34"/>
      <c r="F481" s="46"/>
      <c r="G481" s="34"/>
      <c r="H481" s="45"/>
      <c r="I481" s="34"/>
      <c r="J481" s="34"/>
      <c r="K481" s="22"/>
      <c r="L481" s="22">
        <v>5870000</v>
      </c>
      <c r="M481" s="23" t="s">
        <v>266</v>
      </c>
      <c r="N481" s="60">
        <v>10</v>
      </c>
      <c r="O481" s="61">
        <f t="shared" si="14"/>
        <v>6457000</v>
      </c>
      <c r="P481" s="61">
        <v>6470000</v>
      </c>
      <c r="Q481" s="84">
        <f t="shared" si="15"/>
        <v>0.10221465076660988</v>
      </c>
      <c r="R481" s="111"/>
      <c r="S481" s="107"/>
      <c r="T481" s="107"/>
      <c r="U481" s="107"/>
      <c r="V481" s="107"/>
      <c r="W481" s="107"/>
      <c r="X481" s="107"/>
      <c r="Y481" s="107"/>
      <c r="Z481" s="107"/>
    </row>
    <row r="482" spans="2:26" s="36" customFormat="1" x14ac:dyDescent="0.2">
      <c r="B482" s="87" t="s">
        <v>511</v>
      </c>
      <c r="C482" s="87">
        <v>22332</v>
      </c>
      <c r="E482" s="34"/>
      <c r="F482" s="46"/>
      <c r="G482" s="34"/>
      <c r="H482" s="45"/>
      <c r="I482" s="34"/>
      <c r="J482" s="34"/>
      <c r="K482" s="22"/>
      <c r="L482" s="22">
        <v>8270000</v>
      </c>
      <c r="M482" s="23" t="s">
        <v>266</v>
      </c>
      <c r="N482" s="60">
        <v>20</v>
      </c>
      <c r="O482" s="61">
        <f t="shared" si="14"/>
        <v>9924000</v>
      </c>
      <c r="P482" s="61">
        <v>9970000</v>
      </c>
      <c r="Q482" s="84">
        <f t="shared" si="15"/>
        <v>0.20556227327690446</v>
      </c>
      <c r="R482" s="111"/>
      <c r="S482" s="107"/>
      <c r="T482" s="107"/>
      <c r="U482" s="107"/>
      <c r="V482" s="107"/>
      <c r="W482" s="107"/>
      <c r="X482" s="107"/>
      <c r="Y482" s="107"/>
      <c r="Z482" s="107"/>
    </row>
    <row r="483" spans="2:26" s="36" customFormat="1" x14ac:dyDescent="0.2">
      <c r="B483" s="87" t="s">
        <v>512</v>
      </c>
      <c r="C483" s="87">
        <v>22333</v>
      </c>
      <c r="E483" s="34"/>
      <c r="F483" s="46"/>
      <c r="G483" s="34"/>
      <c r="H483" s="45"/>
      <c r="I483" s="34"/>
      <c r="J483" s="34"/>
      <c r="K483" s="22"/>
      <c r="L483" s="22">
        <v>10470000</v>
      </c>
      <c r="M483" s="23" t="s">
        <v>266</v>
      </c>
      <c r="N483" s="60">
        <v>30</v>
      </c>
      <c r="O483" s="61">
        <f t="shared" si="14"/>
        <v>13611000</v>
      </c>
      <c r="P483" s="61">
        <v>13670000</v>
      </c>
      <c r="Q483" s="84">
        <f t="shared" si="15"/>
        <v>0.30563514804202485</v>
      </c>
      <c r="R483" s="111"/>
      <c r="S483" s="107"/>
      <c r="T483" s="107"/>
      <c r="U483" s="107"/>
      <c r="V483" s="107"/>
      <c r="W483" s="107"/>
      <c r="X483" s="107"/>
      <c r="Y483" s="107"/>
      <c r="Z483" s="107"/>
    </row>
    <row r="484" spans="2:26" s="36" customFormat="1" x14ac:dyDescent="0.2">
      <c r="B484" s="87" t="s">
        <v>513</v>
      </c>
      <c r="C484" s="87">
        <v>22335</v>
      </c>
      <c r="E484" s="34"/>
      <c r="F484" s="46"/>
      <c r="G484" s="34"/>
      <c r="H484" s="45"/>
      <c r="I484" s="34"/>
      <c r="J484" s="34"/>
      <c r="K484" s="22"/>
      <c r="L484" s="22">
        <v>15670000</v>
      </c>
      <c r="M484" s="23" t="s">
        <v>266</v>
      </c>
      <c r="N484" s="60">
        <v>40</v>
      </c>
      <c r="O484" s="61">
        <f t="shared" si="14"/>
        <v>21938000</v>
      </c>
      <c r="P484" s="61">
        <v>21970000</v>
      </c>
      <c r="Q484" s="84">
        <f t="shared" si="15"/>
        <v>0.40204211869814932</v>
      </c>
      <c r="R484" s="111"/>
      <c r="S484" s="107"/>
      <c r="T484" s="107"/>
      <c r="U484" s="107"/>
      <c r="V484" s="107"/>
      <c r="W484" s="107"/>
      <c r="X484" s="107"/>
      <c r="Y484" s="107"/>
      <c r="Z484" s="107"/>
    </row>
    <row r="485" spans="2:26" s="36" customFormat="1" x14ac:dyDescent="0.2">
      <c r="B485" s="87" t="s">
        <v>514</v>
      </c>
      <c r="C485" s="87">
        <v>22341</v>
      </c>
      <c r="E485" s="34"/>
      <c r="F485" s="46"/>
      <c r="G485" s="34"/>
      <c r="H485" s="45"/>
      <c r="I485" s="34"/>
      <c r="J485" s="34"/>
      <c r="K485" s="22"/>
      <c r="L485" s="22">
        <v>13270000</v>
      </c>
      <c r="M485" s="23" t="s">
        <v>266</v>
      </c>
      <c r="N485" s="60">
        <v>40</v>
      </c>
      <c r="O485" s="61">
        <f t="shared" si="14"/>
        <v>18578000</v>
      </c>
      <c r="P485" s="61">
        <v>18570000</v>
      </c>
      <c r="Q485" s="84">
        <f t="shared" si="15"/>
        <v>0.39939713639788998</v>
      </c>
      <c r="R485" s="111"/>
      <c r="S485" s="107"/>
      <c r="T485" s="107"/>
      <c r="U485" s="107"/>
      <c r="V485" s="107"/>
      <c r="W485" s="107"/>
      <c r="X485" s="107"/>
      <c r="Y485" s="107"/>
      <c r="Z485" s="107"/>
    </row>
    <row r="486" spans="2:26" s="107" customFormat="1" x14ac:dyDescent="0.2">
      <c r="B486" s="110" t="s">
        <v>515</v>
      </c>
      <c r="C486" s="110">
        <v>22344</v>
      </c>
      <c r="E486" s="46"/>
      <c r="F486" s="46"/>
      <c r="G486" s="46"/>
      <c r="H486" s="46"/>
      <c r="I486" s="46"/>
      <c r="J486" s="46"/>
      <c r="K486" s="105"/>
      <c r="L486" s="22">
        <v>24870000</v>
      </c>
      <c r="M486" s="23" t="s">
        <v>266</v>
      </c>
      <c r="N486" s="60">
        <v>25</v>
      </c>
      <c r="O486" s="61">
        <f t="shared" si="14"/>
        <v>31087500</v>
      </c>
      <c r="P486" s="61">
        <v>30870000</v>
      </c>
      <c r="Q486" s="84">
        <f t="shared" si="15"/>
        <v>0.24125452352231605</v>
      </c>
      <c r="R486" s="111"/>
    </row>
    <row r="487" spans="2:26" s="36" customFormat="1" x14ac:dyDescent="0.2">
      <c r="B487" s="87" t="s">
        <v>516</v>
      </c>
      <c r="C487" s="87">
        <v>22511</v>
      </c>
      <c r="E487" s="34"/>
      <c r="F487" s="46"/>
      <c r="G487" s="34"/>
      <c r="H487" s="45"/>
      <c r="I487" s="34"/>
      <c r="J487" s="34"/>
      <c r="K487" s="22"/>
      <c r="L487" s="22">
        <v>3870000</v>
      </c>
      <c r="M487" s="23" t="s">
        <v>266</v>
      </c>
      <c r="N487" s="60">
        <v>10</v>
      </c>
      <c r="O487" s="61">
        <f t="shared" si="14"/>
        <v>4257000</v>
      </c>
      <c r="P487" s="61">
        <v>4270000</v>
      </c>
      <c r="Q487" s="84">
        <f t="shared" si="15"/>
        <v>0.10335917312661498</v>
      </c>
      <c r="R487" s="111"/>
      <c r="S487" s="107"/>
      <c r="T487" s="107"/>
      <c r="U487" s="107"/>
      <c r="V487" s="107"/>
      <c r="W487" s="107"/>
      <c r="X487" s="107"/>
      <c r="Y487" s="107"/>
      <c r="Z487" s="107"/>
    </row>
    <row r="488" spans="2:26" s="36" customFormat="1" x14ac:dyDescent="0.2">
      <c r="B488" s="87" t="s">
        <v>517</v>
      </c>
      <c r="C488" s="87">
        <v>22512</v>
      </c>
      <c r="E488" s="34"/>
      <c r="F488" s="46"/>
      <c r="G488" s="34"/>
      <c r="H488" s="45"/>
      <c r="I488" s="34"/>
      <c r="J488" s="34"/>
      <c r="K488" s="22"/>
      <c r="L488" s="22">
        <v>6470000</v>
      </c>
      <c r="M488" s="23" t="s">
        <v>266</v>
      </c>
      <c r="N488" s="60">
        <v>20</v>
      </c>
      <c r="O488" s="61">
        <f t="shared" si="14"/>
        <v>7764000</v>
      </c>
      <c r="P488" s="61">
        <v>7770000</v>
      </c>
      <c r="Q488" s="84">
        <f t="shared" si="15"/>
        <v>0.20092735703245751</v>
      </c>
      <c r="R488" s="111"/>
      <c r="S488" s="107"/>
      <c r="T488" s="107"/>
      <c r="U488" s="107"/>
      <c r="V488" s="107"/>
      <c r="W488" s="107"/>
      <c r="X488" s="107"/>
      <c r="Y488" s="107"/>
      <c r="Z488" s="107"/>
    </row>
    <row r="489" spans="2:26" s="36" customFormat="1" x14ac:dyDescent="0.2">
      <c r="B489" s="87" t="s">
        <v>518</v>
      </c>
      <c r="C489" s="87">
        <v>22513</v>
      </c>
      <c r="E489" s="34"/>
      <c r="F489" s="46"/>
      <c r="G489" s="34"/>
      <c r="H489" s="45"/>
      <c r="I489" s="34"/>
      <c r="J489" s="34"/>
      <c r="K489" s="22"/>
      <c r="L489" s="22">
        <v>8970000</v>
      </c>
      <c r="M489" s="23" t="s">
        <v>266</v>
      </c>
      <c r="N489" s="60">
        <v>30</v>
      </c>
      <c r="O489" s="61">
        <f t="shared" si="14"/>
        <v>11661000</v>
      </c>
      <c r="P489" s="61">
        <v>11700000</v>
      </c>
      <c r="Q489" s="84">
        <f t="shared" si="15"/>
        <v>0.30434782608695654</v>
      </c>
      <c r="R489" s="111"/>
      <c r="S489" s="107"/>
      <c r="T489" s="107"/>
      <c r="U489" s="107"/>
      <c r="V489" s="107"/>
      <c r="W489" s="107"/>
      <c r="X489" s="107"/>
      <c r="Y489" s="107"/>
      <c r="Z489" s="107"/>
    </row>
    <row r="490" spans="2:26" s="36" customFormat="1" x14ac:dyDescent="0.2">
      <c r="B490" s="87" t="s">
        <v>519</v>
      </c>
      <c r="C490" s="87">
        <v>22515</v>
      </c>
      <c r="E490" s="34"/>
      <c r="F490" s="46"/>
      <c r="G490" s="34"/>
      <c r="H490" s="45"/>
      <c r="I490" s="34"/>
      <c r="J490" s="34"/>
      <c r="K490" s="22"/>
      <c r="L490" s="22">
        <v>14570000</v>
      </c>
      <c r="M490" s="23" t="s">
        <v>266</v>
      </c>
      <c r="N490" s="60">
        <v>40</v>
      </c>
      <c r="O490" s="61">
        <f t="shared" si="14"/>
        <v>20398000</v>
      </c>
      <c r="P490" s="61">
        <v>20370000</v>
      </c>
      <c r="Q490" s="84">
        <f t="shared" si="15"/>
        <v>0.39807824296499655</v>
      </c>
      <c r="R490" s="111"/>
      <c r="S490" s="107"/>
      <c r="T490" s="107"/>
      <c r="U490" s="107"/>
      <c r="V490" s="107"/>
      <c r="W490" s="107"/>
      <c r="X490" s="107"/>
      <c r="Y490" s="107"/>
      <c r="Z490" s="107"/>
    </row>
    <row r="491" spans="2:26" s="36" customFormat="1" x14ac:dyDescent="0.2">
      <c r="B491" s="87" t="s">
        <v>520</v>
      </c>
      <c r="C491" s="87">
        <v>22521</v>
      </c>
      <c r="E491" s="34"/>
      <c r="F491" s="46"/>
      <c r="G491" s="34"/>
      <c r="H491" s="45"/>
      <c r="I491" s="34"/>
      <c r="J491" s="34"/>
      <c r="K491" s="22"/>
      <c r="L491" s="22">
        <v>5370000</v>
      </c>
      <c r="M491" s="23" t="s">
        <v>266</v>
      </c>
      <c r="N491" s="60">
        <v>10</v>
      </c>
      <c r="O491" s="61">
        <f t="shared" si="14"/>
        <v>5907000</v>
      </c>
      <c r="P491" s="61">
        <v>5970000</v>
      </c>
      <c r="Q491" s="84">
        <f t="shared" si="15"/>
        <v>0.11173184357541899</v>
      </c>
      <c r="R491" s="111"/>
      <c r="S491" s="107"/>
      <c r="T491" s="107"/>
      <c r="U491" s="107"/>
      <c r="V491" s="107"/>
      <c r="W491" s="107"/>
      <c r="X491" s="107"/>
      <c r="Y491" s="107"/>
      <c r="Z491" s="107"/>
    </row>
    <row r="492" spans="2:26" s="36" customFormat="1" x14ac:dyDescent="0.2">
      <c r="B492" s="87" t="s">
        <v>521</v>
      </c>
      <c r="C492" s="87">
        <v>22522</v>
      </c>
      <c r="E492" s="34"/>
      <c r="F492" s="46"/>
      <c r="G492" s="34"/>
      <c r="H492" s="45"/>
      <c r="I492" s="34"/>
      <c r="J492" s="34"/>
      <c r="K492" s="22"/>
      <c r="L492" s="22">
        <v>8070000</v>
      </c>
      <c r="M492" s="23" t="s">
        <v>266</v>
      </c>
      <c r="N492" s="60">
        <v>20</v>
      </c>
      <c r="O492" s="61">
        <f t="shared" si="14"/>
        <v>9684000</v>
      </c>
      <c r="P492" s="61">
        <v>9700000</v>
      </c>
      <c r="Q492" s="84">
        <f t="shared" si="15"/>
        <v>0.20198265179677818</v>
      </c>
      <c r="R492" s="111"/>
      <c r="S492" s="107"/>
      <c r="T492" s="107"/>
      <c r="U492" s="107"/>
      <c r="V492" s="107"/>
      <c r="W492" s="107"/>
      <c r="X492" s="107"/>
      <c r="Y492" s="107"/>
      <c r="Z492" s="107"/>
    </row>
    <row r="493" spans="2:26" s="36" customFormat="1" x14ac:dyDescent="0.2">
      <c r="B493" s="87" t="s">
        <v>522</v>
      </c>
      <c r="C493" s="87">
        <v>22523</v>
      </c>
      <c r="E493" s="34"/>
      <c r="F493" s="46"/>
      <c r="G493" s="34"/>
      <c r="H493" s="45"/>
      <c r="I493" s="34"/>
      <c r="J493" s="34"/>
      <c r="K493" s="22"/>
      <c r="L493" s="22">
        <v>10170000</v>
      </c>
      <c r="M493" s="23" t="s">
        <v>266</v>
      </c>
      <c r="N493" s="60">
        <v>30</v>
      </c>
      <c r="O493" s="61">
        <f t="shared" si="14"/>
        <v>13221000</v>
      </c>
      <c r="P493" s="61">
        <v>13270000</v>
      </c>
      <c r="Q493" s="84">
        <f t="shared" si="15"/>
        <v>0.30481809242871188</v>
      </c>
      <c r="R493" s="111"/>
      <c r="S493" s="107"/>
      <c r="T493" s="107"/>
      <c r="U493" s="107"/>
      <c r="V493" s="107"/>
      <c r="W493" s="107"/>
      <c r="X493" s="107"/>
      <c r="Y493" s="107"/>
      <c r="Z493" s="107"/>
    </row>
    <row r="494" spans="2:26" s="36" customFormat="1" x14ac:dyDescent="0.2">
      <c r="B494" s="87" t="s">
        <v>523</v>
      </c>
      <c r="C494" s="87">
        <v>22525</v>
      </c>
      <c r="E494" s="34"/>
      <c r="F494" s="46"/>
      <c r="G494" s="34"/>
      <c r="H494" s="45"/>
      <c r="I494" s="34"/>
      <c r="J494" s="34"/>
      <c r="K494" s="22"/>
      <c r="L494" s="22">
        <v>15070000</v>
      </c>
      <c r="M494" s="23" t="s">
        <v>266</v>
      </c>
      <c r="N494" s="60">
        <v>40</v>
      </c>
      <c r="O494" s="61">
        <f t="shared" si="14"/>
        <v>21098000</v>
      </c>
      <c r="P494" s="61">
        <v>21070000</v>
      </c>
      <c r="Q494" s="84">
        <f t="shared" si="15"/>
        <v>0.39814200398142002</v>
      </c>
      <c r="R494" s="111"/>
      <c r="S494" s="107"/>
      <c r="T494" s="107"/>
      <c r="U494" s="107"/>
      <c r="V494" s="107"/>
      <c r="W494" s="107"/>
      <c r="X494" s="107"/>
      <c r="Y494" s="107"/>
      <c r="Z494" s="107"/>
    </row>
    <row r="495" spans="2:26" s="36" customFormat="1" x14ac:dyDescent="0.2">
      <c r="B495" s="87" t="s">
        <v>524</v>
      </c>
      <c r="C495" s="87">
        <v>22531</v>
      </c>
      <c r="E495" s="34"/>
      <c r="F495" s="46"/>
      <c r="G495" s="34"/>
      <c r="H495" s="45"/>
      <c r="I495" s="34"/>
      <c r="J495" s="34"/>
      <c r="K495" s="22"/>
      <c r="L495" s="22">
        <v>5870000</v>
      </c>
      <c r="M495" s="23" t="s">
        <v>266</v>
      </c>
      <c r="N495" s="60">
        <v>10</v>
      </c>
      <c r="O495" s="61">
        <f t="shared" si="14"/>
        <v>6457000</v>
      </c>
      <c r="P495" s="61">
        <v>6470000</v>
      </c>
      <c r="Q495" s="84">
        <f t="shared" si="15"/>
        <v>0.10221465076660988</v>
      </c>
      <c r="R495" s="111"/>
      <c r="S495" s="107"/>
      <c r="T495" s="107"/>
      <c r="U495" s="107"/>
      <c r="V495" s="107"/>
      <c r="W495" s="107"/>
      <c r="X495" s="107"/>
      <c r="Y495" s="107"/>
      <c r="Z495" s="107"/>
    </row>
    <row r="496" spans="2:26" s="36" customFormat="1" x14ac:dyDescent="0.2">
      <c r="B496" s="87" t="s">
        <v>525</v>
      </c>
      <c r="C496" s="87">
        <v>22532</v>
      </c>
      <c r="E496" s="34"/>
      <c r="F496" s="46"/>
      <c r="G496" s="34"/>
      <c r="H496" s="45"/>
      <c r="I496" s="34"/>
      <c r="J496" s="34"/>
      <c r="K496" s="22"/>
      <c r="L496" s="22">
        <v>8270000</v>
      </c>
      <c r="M496" s="23" t="s">
        <v>266</v>
      </c>
      <c r="N496" s="60">
        <v>20</v>
      </c>
      <c r="O496" s="61">
        <f t="shared" si="14"/>
        <v>9924000</v>
      </c>
      <c r="P496" s="61">
        <v>9970000</v>
      </c>
      <c r="Q496" s="84">
        <f t="shared" si="15"/>
        <v>0.20556227327690446</v>
      </c>
      <c r="R496" s="111"/>
      <c r="S496" s="107"/>
      <c r="T496" s="107"/>
      <c r="U496" s="107"/>
      <c r="V496" s="107"/>
      <c r="W496" s="107"/>
      <c r="X496" s="107"/>
      <c r="Y496" s="107"/>
      <c r="Z496" s="107"/>
    </row>
    <row r="497" spans="2:26" s="36" customFormat="1" x14ac:dyDescent="0.2">
      <c r="B497" s="87" t="s">
        <v>526</v>
      </c>
      <c r="C497" s="87">
        <v>22533</v>
      </c>
      <c r="E497" s="34"/>
      <c r="F497" s="46"/>
      <c r="G497" s="34"/>
      <c r="H497" s="45"/>
      <c r="I497" s="34"/>
      <c r="J497" s="34"/>
      <c r="K497" s="22"/>
      <c r="L497" s="22">
        <v>10470000</v>
      </c>
      <c r="M497" s="23" t="s">
        <v>266</v>
      </c>
      <c r="N497" s="60">
        <v>30</v>
      </c>
      <c r="O497" s="61">
        <f t="shared" ref="O497:O505" si="16">L497+(L497*N497/100)</f>
        <v>13611000</v>
      </c>
      <c r="P497" s="61">
        <v>13670000</v>
      </c>
      <c r="Q497" s="84">
        <f t="shared" si="15"/>
        <v>0.30563514804202485</v>
      </c>
      <c r="R497" s="111"/>
      <c r="S497" s="107"/>
      <c r="T497" s="107"/>
      <c r="U497" s="107"/>
      <c r="V497" s="107"/>
      <c r="W497" s="107"/>
      <c r="X497" s="107"/>
      <c r="Y497" s="107"/>
      <c r="Z497" s="107"/>
    </row>
    <row r="498" spans="2:26" s="36" customFormat="1" x14ac:dyDescent="0.2">
      <c r="B498" s="87" t="s">
        <v>527</v>
      </c>
      <c r="C498" s="87">
        <v>22535</v>
      </c>
      <c r="E498" s="34"/>
      <c r="F498" s="46"/>
      <c r="G498" s="34"/>
      <c r="H498" s="45"/>
      <c r="I498" s="34"/>
      <c r="J498" s="34"/>
      <c r="K498" s="22"/>
      <c r="L498" s="22">
        <v>15670000</v>
      </c>
      <c r="M498" s="23" t="s">
        <v>266</v>
      </c>
      <c r="N498" s="60">
        <v>40</v>
      </c>
      <c r="O498" s="61">
        <f t="shared" si="16"/>
        <v>21938000</v>
      </c>
      <c r="P498" s="61">
        <v>21970000</v>
      </c>
      <c r="Q498" s="84">
        <f t="shared" si="15"/>
        <v>0.40204211869814932</v>
      </c>
      <c r="R498" s="111"/>
      <c r="S498" s="107"/>
      <c r="T498" s="107"/>
      <c r="U498" s="107"/>
      <c r="V498" s="107"/>
      <c r="W498" s="107"/>
      <c r="X498" s="107"/>
      <c r="Y498" s="107"/>
      <c r="Z498" s="107"/>
    </row>
    <row r="499" spans="2:26" s="36" customFormat="1" x14ac:dyDescent="0.2">
      <c r="B499" s="87" t="s">
        <v>528</v>
      </c>
      <c r="C499" s="87">
        <v>22541</v>
      </c>
      <c r="E499" s="34"/>
      <c r="F499" s="46"/>
      <c r="G499" s="34"/>
      <c r="H499" s="45"/>
      <c r="I499" s="34"/>
      <c r="J499" s="34"/>
      <c r="K499" s="22"/>
      <c r="L499" s="22">
        <v>13270000</v>
      </c>
      <c r="M499" s="23" t="s">
        <v>266</v>
      </c>
      <c r="N499" s="60">
        <v>40</v>
      </c>
      <c r="O499" s="61">
        <f t="shared" si="16"/>
        <v>18578000</v>
      </c>
      <c r="P499" s="61">
        <v>18570000</v>
      </c>
      <c r="Q499" s="84">
        <f t="shared" si="15"/>
        <v>0.39939713639788998</v>
      </c>
      <c r="R499" s="111"/>
      <c r="S499" s="107"/>
      <c r="T499" s="107"/>
      <c r="U499" s="107"/>
      <c r="V499" s="107"/>
      <c r="W499" s="107"/>
      <c r="X499" s="107"/>
      <c r="Y499" s="107"/>
      <c r="Z499" s="107"/>
    </row>
    <row r="500" spans="2:26" s="107" customFormat="1" x14ac:dyDescent="0.2">
      <c r="B500" s="110" t="s">
        <v>529</v>
      </c>
      <c r="C500" s="110">
        <v>22544</v>
      </c>
      <c r="E500" s="46"/>
      <c r="F500" s="46"/>
      <c r="G500" s="46"/>
      <c r="H500" s="46"/>
      <c r="I500" s="46"/>
      <c r="J500" s="46"/>
      <c r="K500" s="105"/>
      <c r="L500" s="22">
        <v>24870000</v>
      </c>
      <c r="M500" s="23" t="s">
        <v>266</v>
      </c>
      <c r="N500" s="60">
        <v>25</v>
      </c>
      <c r="O500" s="61">
        <f t="shared" si="16"/>
        <v>31087500</v>
      </c>
      <c r="P500" s="61">
        <v>30870000</v>
      </c>
      <c r="Q500" s="84">
        <f t="shared" si="15"/>
        <v>0.24125452352231605</v>
      </c>
      <c r="R500" s="111"/>
    </row>
    <row r="501" spans="2:26" s="107" customFormat="1" x14ac:dyDescent="0.2">
      <c r="B501" s="110" t="s">
        <v>532</v>
      </c>
      <c r="C501" s="110">
        <v>84955</v>
      </c>
      <c r="E501" s="46"/>
      <c r="F501" s="46"/>
      <c r="G501" s="46"/>
      <c r="H501" s="46"/>
      <c r="I501" s="46"/>
      <c r="J501" s="46"/>
      <c r="K501" s="105"/>
      <c r="L501" s="22">
        <v>8170000</v>
      </c>
      <c r="M501" s="23" t="s">
        <v>266</v>
      </c>
      <c r="N501" s="60">
        <v>10</v>
      </c>
      <c r="O501" s="61">
        <f t="shared" si="16"/>
        <v>8987000</v>
      </c>
      <c r="P501" s="61">
        <v>8970000</v>
      </c>
      <c r="Q501" s="84">
        <f t="shared" si="15"/>
        <v>9.7919216646266835E-2</v>
      </c>
      <c r="R501" s="111"/>
    </row>
    <row r="502" spans="2:26" s="36" customFormat="1" x14ac:dyDescent="0.2">
      <c r="B502" s="87" t="s">
        <v>533</v>
      </c>
      <c r="C502" s="87">
        <v>84956</v>
      </c>
      <c r="E502" s="34"/>
      <c r="F502" s="46"/>
      <c r="G502" s="34"/>
      <c r="H502" s="45"/>
      <c r="I502" s="34"/>
      <c r="J502" s="34"/>
      <c r="K502" s="22"/>
      <c r="L502" s="22">
        <v>10970000</v>
      </c>
      <c r="M502" s="23" t="s">
        <v>266</v>
      </c>
      <c r="N502" s="60">
        <v>20</v>
      </c>
      <c r="O502" s="61">
        <f t="shared" si="16"/>
        <v>13164000</v>
      </c>
      <c r="P502" s="61">
        <v>13170000</v>
      </c>
      <c r="Q502" s="84">
        <f t="shared" si="15"/>
        <v>0.20054694621695535</v>
      </c>
      <c r="R502" s="111"/>
      <c r="S502" s="107"/>
      <c r="T502" s="107"/>
      <c r="U502" s="107"/>
      <c r="V502" s="107"/>
      <c r="W502" s="107"/>
      <c r="X502" s="107"/>
      <c r="Y502" s="107"/>
      <c r="Z502" s="107"/>
    </row>
    <row r="503" spans="2:26" s="36" customFormat="1" x14ac:dyDescent="0.2">
      <c r="B503" s="87" t="s">
        <v>534</v>
      </c>
      <c r="C503" s="87">
        <v>84957</v>
      </c>
      <c r="E503" s="34"/>
      <c r="F503" s="46"/>
      <c r="G503" s="34"/>
      <c r="H503" s="45"/>
      <c r="I503" s="34"/>
      <c r="J503" s="34"/>
      <c r="K503" s="22"/>
      <c r="L503" s="22">
        <v>13870000</v>
      </c>
      <c r="M503" s="23" t="s">
        <v>266</v>
      </c>
      <c r="N503" s="60">
        <v>30</v>
      </c>
      <c r="O503" s="61">
        <f t="shared" si="16"/>
        <v>18031000</v>
      </c>
      <c r="P503" s="61">
        <v>18070000</v>
      </c>
      <c r="Q503" s="84">
        <f t="shared" si="15"/>
        <v>0.3028118240807498</v>
      </c>
      <c r="R503" s="111"/>
      <c r="S503" s="107"/>
      <c r="T503" s="107"/>
      <c r="U503" s="107"/>
      <c r="V503" s="107"/>
      <c r="W503" s="107"/>
      <c r="X503" s="107"/>
      <c r="Y503" s="107"/>
      <c r="Z503" s="107"/>
    </row>
    <row r="504" spans="2:26" s="36" customFormat="1" x14ac:dyDescent="0.2">
      <c r="B504" s="87" t="s">
        <v>535</v>
      </c>
      <c r="C504" s="87">
        <v>84941</v>
      </c>
      <c r="E504" s="34"/>
      <c r="F504" s="46"/>
      <c r="G504" s="34"/>
      <c r="H504" s="45"/>
      <c r="I504" s="34"/>
      <c r="J504" s="34"/>
      <c r="K504" s="22"/>
      <c r="L504" s="22">
        <v>15770000</v>
      </c>
      <c r="M504" s="23" t="s">
        <v>266</v>
      </c>
      <c r="N504" s="60">
        <v>40</v>
      </c>
      <c r="O504" s="61">
        <f t="shared" si="16"/>
        <v>22078000</v>
      </c>
      <c r="P504" s="61">
        <v>22070000</v>
      </c>
      <c r="Q504" s="84">
        <f t="shared" si="15"/>
        <v>0.39949270767279643</v>
      </c>
      <c r="R504" s="111"/>
      <c r="S504" s="107"/>
      <c r="T504" s="107"/>
      <c r="U504" s="107"/>
      <c r="V504" s="107"/>
      <c r="W504" s="107"/>
      <c r="X504" s="107"/>
      <c r="Y504" s="107"/>
      <c r="Z504" s="107"/>
    </row>
    <row r="505" spans="2:26" s="101" customFormat="1" x14ac:dyDescent="0.2">
      <c r="B505" s="102" t="s">
        <v>536</v>
      </c>
      <c r="C505" s="102">
        <v>84944</v>
      </c>
      <c r="E505" s="98"/>
      <c r="F505" s="98"/>
      <c r="G505" s="98"/>
      <c r="H505" s="98"/>
      <c r="I505" s="98"/>
      <c r="J505" s="98"/>
      <c r="K505" s="99"/>
      <c r="L505" s="22">
        <v>27570000</v>
      </c>
      <c r="M505" s="23" t="s">
        <v>266</v>
      </c>
      <c r="N505" s="114">
        <v>25</v>
      </c>
      <c r="O505" s="100">
        <f t="shared" si="16"/>
        <v>34462500</v>
      </c>
      <c r="P505" s="100">
        <v>34470000</v>
      </c>
      <c r="Q505" s="84">
        <f t="shared" si="15"/>
        <v>0.25027203482045701</v>
      </c>
      <c r="R505" s="111"/>
      <c r="S505" s="113"/>
      <c r="T505" s="107"/>
      <c r="U505" s="107"/>
      <c r="V505" s="107"/>
      <c r="W505" s="107"/>
      <c r="X505" s="107"/>
      <c r="Y505" s="107"/>
      <c r="Z505" s="107"/>
    </row>
    <row r="506" spans="2:26" s="36" customFormat="1" ht="14.25" x14ac:dyDescent="0.2">
      <c r="R506" s="111"/>
      <c r="S506" s="107"/>
      <c r="T506" s="107"/>
      <c r="U506" s="107"/>
      <c r="V506" s="107"/>
      <c r="W506" s="107"/>
      <c r="X506" s="107"/>
      <c r="Y506" s="107"/>
      <c r="Z506" s="107"/>
    </row>
    <row r="507" spans="2:26" s="36" customFormat="1" ht="14.25" x14ac:dyDescent="0.2">
      <c r="R507" s="111"/>
      <c r="S507" s="107"/>
      <c r="T507" s="107"/>
      <c r="U507" s="107"/>
      <c r="V507" s="107"/>
      <c r="W507" s="107"/>
      <c r="X507" s="107"/>
      <c r="Y507" s="107"/>
      <c r="Z507" s="107"/>
    </row>
    <row r="508" spans="2:26" s="36" customFormat="1" ht="14.25" x14ac:dyDescent="0.2">
      <c r="R508" s="111"/>
      <c r="S508" s="107"/>
      <c r="T508" s="107"/>
      <c r="U508" s="107"/>
      <c r="V508" s="107"/>
      <c r="W508" s="107"/>
      <c r="X508" s="107"/>
      <c r="Y508" s="107"/>
      <c r="Z508" s="107"/>
    </row>
    <row r="509" spans="2:26" s="36" customFormat="1" ht="14.25" x14ac:dyDescent="0.2">
      <c r="R509" s="111"/>
      <c r="S509" s="107"/>
      <c r="T509" s="107"/>
      <c r="U509" s="107"/>
      <c r="V509" s="107"/>
      <c r="W509" s="107"/>
      <c r="X509" s="107"/>
      <c r="Y509" s="107"/>
      <c r="Z509" s="107"/>
    </row>
    <row r="510" spans="2:26" s="36" customFormat="1" ht="14.25" x14ac:dyDescent="0.2">
      <c r="R510" s="111"/>
      <c r="S510" s="107"/>
      <c r="T510" s="107"/>
      <c r="U510" s="107"/>
      <c r="V510" s="107"/>
      <c r="W510" s="107"/>
      <c r="X510" s="107"/>
      <c r="Y510" s="107"/>
      <c r="Z510" s="107"/>
    </row>
    <row r="511" spans="2:26" s="36" customFormat="1" ht="14.25" x14ac:dyDescent="0.2">
      <c r="R511" s="111"/>
      <c r="S511" s="107"/>
      <c r="T511" s="107"/>
      <c r="U511" s="107"/>
      <c r="V511" s="107"/>
      <c r="W511" s="107"/>
      <c r="X511" s="107"/>
      <c r="Y511" s="107"/>
      <c r="Z511" s="107"/>
    </row>
    <row r="512" spans="2:26" s="36" customFormat="1" ht="14.25" x14ac:dyDescent="0.2">
      <c r="R512" s="111"/>
      <c r="S512" s="107"/>
      <c r="T512" s="107"/>
      <c r="U512" s="107"/>
      <c r="V512" s="107"/>
      <c r="W512" s="107"/>
      <c r="X512" s="107"/>
      <c r="Y512" s="107"/>
      <c r="Z512" s="107"/>
    </row>
    <row r="513" spans="18:26" s="36" customFormat="1" ht="14.25" x14ac:dyDescent="0.2">
      <c r="R513" s="111"/>
      <c r="S513" s="107"/>
      <c r="T513" s="107"/>
      <c r="U513" s="107"/>
      <c r="V513" s="107"/>
      <c r="W513" s="107"/>
      <c r="X513" s="107"/>
      <c r="Y513" s="107"/>
      <c r="Z513" s="107"/>
    </row>
    <row r="514" spans="18:26" s="36" customFormat="1" ht="14.25" x14ac:dyDescent="0.2">
      <c r="R514" s="111"/>
      <c r="S514" s="107"/>
      <c r="T514" s="107"/>
      <c r="U514" s="107"/>
      <c r="V514" s="107"/>
      <c r="W514" s="107"/>
      <c r="X514" s="107"/>
      <c r="Y514" s="107"/>
      <c r="Z514" s="107"/>
    </row>
    <row r="515" spans="18:26" s="36" customFormat="1" ht="14.25" x14ac:dyDescent="0.2">
      <c r="R515" s="111"/>
      <c r="S515" s="107"/>
      <c r="T515" s="107"/>
      <c r="U515" s="107"/>
      <c r="V515" s="107"/>
      <c r="W515" s="107"/>
      <c r="X515" s="107"/>
      <c r="Y515" s="107"/>
      <c r="Z515" s="107"/>
    </row>
    <row r="516" spans="18:26" s="36" customFormat="1" ht="14.25" x14ac:dyDescent="0.2">
      <c r="R516" s="111"/>
      <c r="S516" s="107"/>
      <c r="T516" s="107"/>
      <c r="U516" s="107"/>
      <c r="V516" s="107"/>
      <c r="W516" s="107"/>
      <c r="X516" s="107"/>
      <c r="Y516" s="107"/>
      <c r="Z516" s="107"/>
    </row>
    <row r="517" spans="18:26" s="36" customFormat="1" ht="14.25" x14ac:dyDescent="0.2">
      <c r="R517" s="111"/>
      <c r="S517" s="107"/>
      <c r="T517" s="107"/>
      <c r="U517" s="107"/>
      <c r="V517" s="107"/>
      <c r="W517" s="107"/>
      <c r="X517" s="107"/>
      <c r="Y517" s="107"/>
      <c r="Z517" s="107"/>
    </row>
    <row r="518" spans="18:26" s="36" customFormat="1" ht="14.25" x14ac:dyDescent="0.2">
      <c r="R518" s="111"/>
      <c r="S518" s="107"/>
      <c r="T518" s="107"/>
      <c r="U518" s="107"/>
      <c r="V518" s="107"/>
      <c r="W518" s="107"/>
      <c r="X518" s="107"/>
      <c r="Y518" s="107"/>
      <c r="Z518" s="107"/>
    </row>
    <row r="519" spans="18:26" s="36" customFormat="1" ht="14.25" x14ac:dyDescent="0.2">
      <c r="R519" s="111"/>
      <c r="S519" s="107"/>
      <c r="T519" s="107"/>
      <c r="U519" s="107"/>
      <c r="V519" s="107"/>
      <c r="W519" s="107"/>
      <c r="X519" s="107"/>
      <c r="Y519" s="107"/>
      <c r="Z519" s="107"/>
    </row>
    <row r="520" spans="18:26" s="36" customFormat="1" ht="14.25" x14ac:dyDescent="0.2">
      <c r="R520" s="111"/>
      <c r="S520" s="107"/>
      <c r="T520" s="107"/>
      <c r="U520" s="107"/>
      <c r="V520" s="107"/>
      <c r="W520" s="107"/>
      <c r="X520" s="107"/>
      <c r="Y520" s="107"/>
      <c r="Z520" s="107"/>
    </row>
    <row r="521" spans="18:26" s="36" customFormat="1" ht="14.25" x14ac:dyDescent="0.2">
      <c r="R521" s="111"/>
      <c r="S521" s="107"/>
      <c r="T521" s="107"/>
      <c r="U521" s="107"/>
      <c r="V521" s="107"/>
      <c r="W521" s="107"/>
      <c r="X521" s="107"/>
      <c r="Y521" s="107"/>
      <c r="Z521" s="107"/>
    </row>
    <row r="522" spans="18:26" s="36" customFormat="1" ht="14.25" x14ac:dyDescent="0.2">
      <c r="R522" s="111"/>
      <c r="S522" s="107"/>
      <c r="T522" s="107"/>
      <c r="U522" s="107"/>
      <c r="V522" s="107"/>
      <c r="W522" s="107"/>
      <c r="X522" s="107"/>
      <c r="Y522" s="107"/>
      <c r="Z522" s="107"/>
    </row>
    <row r="523" spans="18:26" s="36" customFormat="1" ht="14.25" x14ac:dyDescent="0.2">
      <c r="R523" s="111"/>
      <c r="S523" s="107"/>
      <c r="T523" s="107"/>
      <c r="U523" s="107"/>
      <c r="V523" s="107"/>
      <c r="W523" s="107"/>
      <c r="X523" s="107"/>
      <c r="Y523" s="107"/>
      <c r="Z523" s="107"/>
    </row>
    <row r="524" spans="18:26" s="36" customFormat="1" ht="14.25" x14ac:dyDescent="0.2">
      <c r="R524" s="111"/>
      <c r="S524" s="107"/>
      <c r="T524" s="107"/>
      <c r="U524" s="107"/>
      <c r="V524" s="107"/>
      <c r="W524" s="107"/>
      <c r="X524" s="107"/>
      <c r="Y524" s="107"/>
      <c r="Z524" s="107"/>
    </row>
    <row r="525" spans="18:26" s="36" customFormat="1" ht="14.25" x14ac:dyDescent="0.2">
      <c r="R525" s="111"/>
      <c r="S525" s="107"/>
      <c r="T525" s="107"/>
      <c r="U525" s="107"/>
      <c r="V525" s="107"/>
      <c r="W525" s="107"/>
      <c r="X525" s="107"/>
      <c r="Y525" s="107"/>
      <c r="Z525" s="107"/>
    </row>
    <row r="526" spans="18:26" s="36" customFormat="1" ht="14.25" x14ac:dyDescent="0.2">
      <c r="R526" s="111"/>
      <c r="S526" s="107"/>
      <c r="T526" s="107"/>
      <c r="U526" s="107"/>
      <c r="V526" s="107"/>
      <c r="W526" s="107"/>
      <c r="X526" s="107"/>
      <c r="Y526" s="107"/>
      <c r="Z526" s="107"/>
    </row>
    <row r="527" spans="18:26" s="36" customFormat="1" ht="14.25" x14ac:dyDescent="0.2">
      <c r="R527" s="111"/>
      <c r="S527" s="107"/>
      <c r="T527" s="107"/>
      <c r="U527" s="107"/>
      <c r="V527" s="107"/>
      <c r="W527" s="107"/>
      <c r="X527" s="107"/>
      <c r="Y527" s="107"/>
      <c r="Z527" s="107"/>
    </row>
    <row r="528" spans="18:26" s="36" customFormat="1" ht="14.25" x14ac:dyDescent="0.2">
      <c r="R528" s="111"/>
      <c r="S528" s="107"/>
      <c r="T528" s="107"/>
      <c r="U528" s="107"/>
      <c r="V528" s="107"/>
      <c r="W528" s="107"/>
      <c r="X528" s="107"/>
      <c r="Y528" s="107"/>
      <c r="Z528" s="107"/>
    </row>
    <row r="529" spans="18:26" s="36" customFormat="1" ht="14.25" x14ac:dyDescent="0.2">
      <c r="R529" s="111"/>
      <c r="S529" s="107"/>
      <c r="T529" s="107"/>
      <c r="U529" s="107"/>
      <c r="V529" s="107"/>
      <c r="W529" s="107"/>
      <c r="X529" s="107"/>
      <c r="Y529" s="107"/>
      <c r="Z529" s="107"/>
    </row>
    <row r="530" spans="18:26" s="36" customFormat="1" ht="14.25" x14ac:dyDescent="0.2">
      <c r="R530" s="111"/>
      <c r="S530" s="107"/>
      <c r="T530" s="107"/>
      <c r="U530" s="107"/>
      <c r="V530" s="107"/>
      <c r="W530" s="107"/>
      <c r="X530" s="107"/>
      <c r="Y530" s="107"/>
      <c r="Z530" s="107"/>
    </row>
    <row r="531" spans="18:26" s="36" customFormat="1" ht="14.25" x14ac:dyDescent="0.2">
      <c r="R531" s="111"/>
      <c r="S531" s="107"/>
      <c r="T531" s="107"/>
      <c r="U531" s="107"/>
      <c r="V531" s="107"/>
      <c r="W531" s="107"/>
      <c r="X531" s="107"/>
      <c r="Y531" s="107"/>
      <c r="Z531" s="107"/>
    </row>
    <row r="532" spans="18:26" s="36" customFormat="1" ht="14.25" x14ac:dyDescent="0.2">
      <c r="R532" s="111"/>
      <c r="S532" s="107"/>
      <c r="T532" s="107"/>
      <c r="U532" s="107"/>
      <c r="V532" s="107"/>
      <c r="W532" s="107"/>
      <c r="X532" s="107"/>
      <c r="Y532" s="107"/>
      <c r="Z532" s="107"/>
    </row>
    <row r="533" spans="18:26" s="36" customFormat="1" ht="14.25" x14ac:dyDescent="0.2">
      <c r="R533" s="111"/>
      <c r="S533" s="107"/>
      <c r="T533" s="107"/>
      <c r="U533" s="107"/>
      <c r="V533" s="107"/>
      <c r="W533" s="107"/>
      <c r="X533" s="107"/>
      <c r="Y533" s="107"/>
      <c r="Z533" s="107"/>
    </row>
    <row r="534" spans="18:26" s="36" customFormat="1" ht="14.25" x14ac:dyDescent="0.2">
      <c r="R534" s="111"/>
      <c r="S534" s="107"/>
      <c r="T534" s="107"/>
      <c r="U534" s="107"/>
      <c r="V534" s="107"/>
      <c r="W534" s="107"/>
      <c r="X534" s="107"/>
      <c r="Y534" s="107"/>
      <c r="Z534" s="107"/>
    </row>
    <row r="535" spans="18:26" s="36" customFormat="1" ht="14.25" x14ac:dyDescent="0.2">
      <c r="R535" s="111"/>
      <c r="S535" s="107"/>
      <c r="T535" s="107"/>
      <c r="U535" s="107"/>
      <c r="V535" s="107"/>
      <c r="W535" s="107"/>
      <c r="X535" s="107"/>
      <c r="Y535" s="107"/>
      <c r="Z535" s="107"/>
    </row>
    <row r="536" spans="18:26" s="36" customFormat="1" ht="14.25" x14ac:dyDescent="0.2">
      <c r="R536" s="111"/>
      <c r="S536" s="107"/>
      <c r="T536" s="107"/>
      <c r="U536" s="107"/>
      <c r="V536" s="107"/>
      <c r="W536" s="107"/>
      <c r="X536" s="107"/>
      <c r="Y536" s="107"/>
      <c r="Z536" s="107"/>
    </row>
    <row r="537" spans="18:26" s="36" customFormat="1" ht="14.25" x14ac:dyDescent="0.2">
      <c r="R537" s="111"/>
      <c r="S537" s="107"/>
      <c r="T537" s="107"/>
      <c r="U537" s="107"/>
      <c r="V537" s="107"/>
      <c r="W537" s="107"/>
      <c r="X537" s="107"/>
      <c r="Y537" s="107"/>
      <c r="Z537" s="107"/>
    </row>
    <row r="538" spans="18:26" s="36" customFormat="1" ht="14.25" x14ac:dyDescent="0.2">
      <c r="R538" s="111"/>
      <c r="S538" s="107"/>
      <c r="T538" s="107"/>
      <c r="U538" s="107"/>
      <c r="V538" s="107"/>
      <c r="W538" s="107"/>
      <c r="X538" s="107"/>
      <c r="Y538" s="107"/>
      <c r="Z538" s="107"/>
    </row>
    <row r="539" spans="18:26" s="36" customFormat="1" ht="14.25" x14ac:dyDescent="0.2">
      <c r="R539" s="111"/>
      <c r="S539" s="107"/>
      <c r="T539" s="107"/>
      <c r="U539" s="107"/>
      <c r="V539" s="107"/>
      <c r="W539" s="107"/>
      <c r="X539" s="107"/>
      <c r="Y539" s="107"/>
      <c r="Z539" s="107"/>
    </row>
    <row r="540" spans="18:26" s="36" customFormat="1" ht="14.25" x14ac:dyDescent="0.2">
      <c r="R540" s="111"/>
      <c r="S540" s="107"/>
      <c r="T540" s="107"/>
      <c r="U540" s="107"/>
      <c r="V540" s="107"/>
      <c r="W540" s="107"/>
      <c r="X540" s="107"/>
      <c r="Y540" s="107"/>
      <c r="Z540" s="107"/>
    </row>
    <row r="541" spans="18:26" s="36" customFormat="1" ht="14.25" x14ac:dyDescent="0.2">
      <c r="R541" s="111"/>
      <c r="S541" s="107"/>
      <c r="T541" s="107"/>
      <c r="U541" s="107"/>
      <c r="V541" s="107"/>
      <c r="W541" s="107"/>
      <c r="X541" s="107"/>
      <c r="Y541" s="107"/>
      <c r="Z541" s="107"/>
    </row>
    <row r="542" spans="18:26" s="36" customFormat="1" ht="14.25" x14ac:dyDescent="0.2">
      <c r="R542" s="111"/>
      <c r="S542" s="107"/>
      <c r="T542" s="107"/>
      <c r="U542" s="107"/>
      <c r="V542" s="107"/>
      <c r="W542" s="107"/>
      <c r="X542" s="107"/>
      <c r="Y542" s="107"/>
      <c r="Z542" s="107"/>
    </row>
    <row r="543" spans="18:26" s="36" customFormat="1" ht="14.25" x14ac:dyDescent="0.2">
      <c r="R543" s="111"/>
      <c r="S543" s="107"/>
      <c r="T543" s="107"/>
      <c r="U543" s="107"/>
      <c r="V543" s="107"/>
      <c r="W543" s="107"/>
      <c r="X543" s="107"/>
      <c r="Y543" s="107"/>
      <c r="Z543" s="107"/>
    </row>
    <row r="544" spans="18:26" s="36" customFormat="1" ht="14.25" x14ac:dyDescent="0.2">
      <c r="R544" s="111"/>
      <c r="S544" s="107"/>
      <c r="T544" s="107"/>
      <c r="U544" s="107"/>
      <c r="V544" s="107"/>
      <c r="W544" s="107"/>
      <c r="X544" s="107"/>
      <c r="Y544" s="107"/>
      <c r="Z544" s="107"/>
    </row>
    <row r="545" spans="18:26" s="36" customFormat="1" ht="14.25" x14ac:dyDescent="0.2">
      <c r="R545" s="111"/>
      <c r="S545" s="107"/>
      <c r="T545" s="107"/>
      <c r="U545" s="107"/>
      <c r="V545" s="107"/>
      <c r="W545" s="107"/>
      <c r="X545" s="107"/>
      <c r="Y545" s="107"/>
      <c r="Z545" s="107"/>
    </row>
    <row r="546" spans="18:26" s="36" customFormat="1" ht="14.25" x14ac:dyDescent="0.2">
      <c r="R546" s="111"/>
      <c r="S546" s="107"/>
      <c r="T546" s="107"/>
      <c r="U546" s="107"/>
      <c r="V546" s="107"/>
      <c r="W546" s="107"/>
      <c r="X546" s="107"/>
      <c r="Y546" s="107"/>
      <c r="Z546" s="107"/>
    </row>
    <row r="547" spans="18:26" s="36" customFormat="1" ht="14.25" x14ac:dyDescent="0.2">
      <c r="R547" s="111"/>
      <c r="S547" s="107"/>
      <c r="T547" s="107"/>
      <c r="U547" s="107"/>
      <c r="V547" s="107"/>
      <c r="W547" s="107"/>
      <c r="X547" s="107"/>
      <c r="Y547" s="107"/>
      <c r="Z547" s="107"/>
    </row>
    <row r="548" spans="18:26" s="36" customFormat="1" ht="14.25" x14ac:dyDescent="0.2">
      <c r="R548" s="111"/>
      <c r="S548" s="107"/>
      <c r="T548" s="107"/>
      <c r="U548" s="107"/>
      <c r="V548" s="107"/>
      <c r="W548" s="107"/>
      <c r="X548" s="107"/>
      <c r="Y548" s="107"/>
      <c r="Z548" s="107"/>
    </row>
    <row r="549" spans="18:26" s="36" customFormat="1" ht="14.25" x14ac:dyDescent="0.2">
      <c r="R549" s="111"/>
      <c r="S549" s="107"/>
      <c r="T549" s="107"/>
      <c r="U549" s="107"/>
      <c r="V549" s="107"/>
      <c r="W549" s="107"/>
      <c r="X549" s="107"/>
      <c r="Y549" s="107"/>
      <c r="Z549" s="107"/>
    </row>
    <row r="550" spans="18:26" s="36" customFormat="1" ht="14.25" x14ac:dyDescent="0.2">
      <c r="R550" s="111"/>
      <c r="S550" s="107"/>
      <c r="T550" s="107"/>
      <c r="U550" s="107"/>
      <c r="V550" s="107"/>
      <c r="W550" s="107"/>
      <c r="X550" s="107"/>
      <c r="Y550" s="107"/>
      <c r="Z550" s="107"/>
    </row>
    <row r="551" spans="18:26" s="36" customFormat="1" ht="14.25" x14ac:dyDescent="0.2">
      <c r="R551" s="111"/>
      <c r="S551" s="107"/>
      <c r="T551" s="107"/>
      <c r="U551" s="107"/>
      <c r="V551" s="107"/>
      <c r="W551" s="107"/>
      <c r="X551" s="107"/>
      <c r="Y551" s="107"/>
      <c r="Z551" s="107"/>
    </row>
    <row r="552" spans="18:26" s="36" customFormat="1" ht="14.25" x14ac:dyDescent="0.2">
      <c r="R552" s="111"/>
      <c r="S552" s="107"/>
      <c r="T552" s="107"/>
      <c r="U552" s="107"/>
      <c r="V552" s="107"/>
      <c r="W552" s="107"/>
      <c r="X552" s="107"/>
      <c r="Y552" s="107"/>
      <c r="Z552" s="107"/>
    </row>
    <row r="553" spans="18:26" s="36" customFormat="1" ht="14.25" x14ac:dyDescent="0.2">
      <c r="R553" s="111"/>
      <c r="S553" s="107"/>
      <c r="T553" s="107"/>
      <c r="U553" s="107"/>
      <c r="V553" s="107"/>
      <c r="W553" s="107"/>
      <c r="X553" s="107"/>
      <c r="Y553" s="107"/>
      <c r="Z553" s="107"/>
    </row>
    <row r="554" spans="18:26" s="36" customFormat="1" ht="14.25" x14ac:dyDescent="0.2">
      <c r="R554" s="111"/>
      <c r="S554" s="107"/>
      <c r="T554" s="107"/>
      <c r="U554" s="107"/>
      <c r="V554" s="107"/>
      <c r="W554" s="107"/>
      <c r="X554" s="107"/>
      <c r="Y554" s="107"/>
      <c r="Z554" s="107"/>
    </row>
    <row r="555" spans="18:26" s="36" customFormat="1" ht="14.25" x14ac:dyDescent="0.2">
      <c r="R555" s="111"/>
      <c r="S555" s="107"/>
      <c r="T555" s="107"/>
      <c r="U555" s="107"/>
      <c r="V555" s="107"/>
      <c r="W555" s="107"/>
      <c r="X555" s="107"/>
      <c r="Y555" s="107"/>
      <c r="Z555" s="107"/>
    </row>
    <row r="556" spans="18:26" s="36" customFormat="1" ht="14.25" x14ac:dyDescent="0.2">
      <c r="R556" s="111"/>
      <c r="S556" s="107"/>
      <c r="T556" s="107"/>
      <c r="U556" s="107"/>
      <c r="V556" s="107"/>
      <c r="W556" s="107"/>
      <c r="X556" s="107"/>
      <c r="Y556" s="107"/>
      <c r="Z556" s="107"/>
    </row>
    <row r="557" spans="18:26" s="36" customFormat="1" ht="14.25" x14ac:dyDescent="0.2">
      <c r="R557" s="111"/>
      <c r="S557" s="107"/>
      <c r="T557" s="107"/>
      <c r="U557" s="107"/>
      <c r="V557" s="107"/>
      <c r="W557" s="107"/>
      <c r="X557" s="107"/>
      <c r="Y557" s="107"/>
      <c r="Z557" s="107"/>
    </row>
    <row r="558" spans="18:26" s="36" customFormat="1" ht="14.25" x14ac:dyDescent="0.2">
      <c r="R558" s="111"/>
      <c r="S558" s="107"/>
      <c r="T558" s="107"/>
      <c r="U558" s="107"/>
      <c r="V558" s="107"/>
      <c r="W558" s="107"/>
      <c r="X558" s="107"/>
      <c r="Y558" s="107"/>
      <c r="Z558" s="107"/>
    </row>
    <row r="559" spans="18:26" s="36" customFormat="1" ht="14.25" x14ac:dyDescent="0.2">
      <c r="R559" s="111"/>
      <c r="S559" s="107"/>
      <c r="T559" s="107"/>
      <c r="U559" s="107"/>
      <c r="V559" s="107"/>
      <c r="W559" s="107"/>
      <c r="X559" s="107"/>
      <c r="Y559" s="107"/>
      <c r="Z559" s="107"/>
    </row>
    <row r="560" spans="18:26" s="36" customFormat="1" ht="14.25" x14ac:dyDescent="0.2">
      <c r="R560" s="111"/>
      <c r="S560" s="107"/>
      <c r="T560" s="107"/>
      <c r="U560" s="107"/>
      <c r="V560" s="107"/>
      <c r="W560" s="107"/>
      <c r="X560" s="107"/>
      <c r="Y560" s="107"/>
      <c r="Z560" s="107"/>
    </row>
    <row r="561" spans="18:26" s="36" customFormat="1" ht="14.25" x14ac:dyDescent="0.2">
      <c r="R561" s="111"/>
      <c r="S561" s="107"/>
      <c r="T561" s="107"/>
      <c r="U561" s="107"/>
      <c r="V561" s="107"/>
      <c r="W561" s="107"/>
      <c r="X561" s="107"/>
      <c r="Y561" s="107"/>
      <c r="Z561" s="107"/>
    </row>
    <row r="562" spans="18:26" s="36" customFormat="1" ht="14.25" x14ac:dyDescent="0.2">
      <c r="R562" s="111"/>
      <c r="S562" s="107"/>
      <c r="T562" s="107"/>
      <c r="U562" s="107"/>
      <c r="V562" s="107"/>
      <c r="W562" s="107"/>
      <c r="X562" s="107"/>
      <c r="Y562" s="107"/>
      <c r="Z562" s="107"/>
    </row>
    <row r="563" spans="18:26" s="36" customFormat="1" ht="14.25" x14ac:dyDescent="0.2">
      <c r="R563" s="111"/>
      <c r="S563" s="107"/>
      <c r="T563" s="107"/>
      <c r="U563" s="107"/>
      <c r="V563" s="107"/>
      <c r="W563" s="107"/>
      <c r="X563" s="107"/>
      <c r="Y563" s="107"/>
      <c r="Z563" s="107"/>
    </row>
    <row r="564" spans="18:26" s="36" customFormat="1" ht="14.25" x14ac:dyDescent="0.2">
      <c r="R564" s="111"/>
      <c r="S564" s="107"/>
      <c r="T564" s="107"/>
      <c r="U564" s="107"/>
      <c r="V564" s="107"/>
      <c r="W564" s="107"/>
      <c r="X564" s="107"/>
      <c r="Y564" s="107"/>
      <c r="Z564" s="107"/>
    </row>
    <row r="565" spans="18:26" s="36" customFormat="1" ht="14.25" x14ac:dyDescent="0.2">
      <c r="R565" s="111"/>
      <c r="S565" s="107"/>
      <c r="T565" s="107"/>
      <c r="U565" s="107"/>
      <c r="V565" s="107"/>
      <c r="W565" s="107"/>
      <c r="X565" s="107"/>
      <c r="Y565" s="107"/>
      <c r="Z565" s="107"/>
    </row>
    <row r="566" spans="18:26" s="36" customFormat="1" ht="14.25" x14ac:dyDescent="0.2">
      <c r="R566" s="111"/>
      <c r="S566" s="107"/>
      <c r="T566" s="107"/>
      <c r="U566" s="107"/>
      <c r="V566" s="107"/>
      <c r="W566" s="107"/>
      <c r="X566" s="107"/>
      <c r="Y566" s="107"/>
      <c r="Z566" s="107"/>
    </row>
    <row r="567" spans="18:26" s="36" customFormat="1" ht="14.25" x14ac:dyDescent="0.2">
      <c r="R567" s="111"/>
      <c r="S567" s="107"/>
      <c r="T567" s="107"/>
      <c r="U567" s="107"/>
      <c r="V567" s="107"/>
      <c r="W567" s="107"/>
      <c r="X567" s="107"/>
      <c r="Y567" s="107"/>
      <c r="Z567" s="107"/>
    </row>
    <row r="568" spans="18:26" s="36" customFormat="1" ht="14.25" x14ac:dyDescent="0.2">
      <c r="R568" s="111"/>
      <c r="S568" s="107"/>
      <c r="T568" s="107"/>
      <c r="U568" s="107"/>
      <c r="V568" s="107"/>
      <c r="W568" s="107"/>
      <c r="X568" s="107"/>
      <c r="Y568" s="107"/>
      <c r="Z568" s="107"/>
    </row>
    <row r="569" spans="18:26" s="36" customFormat="1" ht="14.25" x14ac:dyDescent="0.2">
      <c r="R569" s="111"/>
      <c r="S569" s="107"/>
      <c r="T569" s="107"/>
      <c r="U569" s="107"/>
      <c r="V569" s="107"/>
      <c r="W569" s="107"/>
      <c r="X569" s="107"/>
      <c r="Y569" s="107"/>
      <c r="Z569" s="107"/>
    </row>
    <row r="570" spans="18:26" s="36" customFormat="1" ht="14.25" x14ac:dyDescent="0.2">
      <c r="R570" s="111"/>
      <c r="S570" s="107"/>
      <c r="T570" s="107"/>
      <c r="U570" s="107"/>
      <c r="V570" s="107"/>
      <c r="W570" s="107"/>
      <c r="X570" s="107"/>
      <c r="Y570" s="107"/>
      <c r="Z570" s="107"/>
    </row>
    <row r="571" spans="18:26" s="36" customFormat="1" ht="14.25" x14ac:dyDescent="0.2">
      <c r="R571" s="111"/>
      <c r="S571" s="107"/>
      <c r="T571" s="107"/>
      <c r="U571" s="107"/>
      <c r="V571" s="107"/>
      <c r="W571" s="107"/>
      <c r="X571" s="107"/>
      <c r="Y571" s="107"/>
      <c r="Z571" s="107"/>
    </row>
    <row r="572" spans="18:26" s="36" customFormat="1" ht="14.25" x14ac:dyDescent="0.2">
      <c r="R572" s="111"/>
      <c r="S572" s="107"/>
      <c r="T572" s="107"/>
      <c r="U572" s="107"/>
      <c r="V572" s="107"/>
      <c r="W572" s="107"/>
      <c r="X572" s="107"/>
      <c r="Y572" s="107"/>
      <c r="Z572" s="107"/>
    </row>
    <row r="573" spans="18:26" s="36" customFormat="1" ht="14.25" x14ac:dyDescent="0.2">
      <c r="R573" s="111"/>
      <c r="S573" s="107"/>
      <c r="T573" s="107"/>
      <c r="U573" s="107"/>
      <c r="V573" s="107"/>
      <c r="W573" s="107"/>
      <c r="X573" s="107"/>
      <c r="Y573" s="107"/>
      <c r="Z573" s="107"/>
    </row>
    <row r="574" spans="18:26" s="36" customFormat="1" ht="14.25" x14ac:dyDescent="0.2">
      <c r="R574" s="111"/>
      <c r="S574" s="107"/>
      <c r="T574" s="107"/>
      <c r="U574" s="107"/>
      <c r="V574" s="107"/>
      <c r="W574" s="107"/>
      <c r="X574" s="107"/>
      <c r="Y574" s="107"/>
      <c r="Z574" s="107"/>
    </row>
    <row r="575" spans="18:26" s="36" customFormat="1" ht="14.25" x14ac:dyDescent="0.2">
      <c r="R575" s="111"/>
      <c r="S575" s="107"/>
      <c r="T575" s="107"/>
      <c r="U575" s="107"/>
      <c r="V575" s="107"/>
      <c r="W575" s="107"/>
      <c r="X575" s="107"/>
      <c r="Y575" s="107"/>
      <c r="Z575" s="107"/>
    </row>
    <row r="576" spans="18:26" s="36" customFormat="1" ht="14.25" x14ac:dyDescent="0.2">
      <c r="R576" s="111"/>
      <c r="S576" s="107"/>
      <c r="T576" s="107"/>
      <c r="U576" s="107"/>
      <c r="V576" s="107"/>
      <c r="W576" s="107"/>
      <c r="X576" s="107"/>
      <c r="Y576" s="107"/>
      <c r="Z576" s="107"/>
    </row>
    <row r="577" spans="18:26" s="36" customFormat="1" ht="14.25" x14ac:dyDescent="0.2">
      <c r="R577" s="111"/>
      <c r="S577" s="107"/>
      <c r="T577" s="107"/>
      <c r="U577" s="107"/>
      <c r="V577" s="107"/>
      <c r="W577" s="107"/>
      <c r="X577" s="107"/>
      <c r="Y577" s="107"/>
      <c r="Z577" s="107"/>
    </row>
    <row r="578" spans="18:26" s="36" customFormat="1" ht="14.25" x14ac:dyDescent="0.2">
      <c r="R578" s="111"/>
      <c r="S578" s="107"/>
      <c r="T578" s="107"/>
      <c r="U578" s="107"/>
      <c r="V578" s="107"/>
      <c r="W578" s="107"/>
      <c r="X578" s="107"/>
      <c r="Y578" s="107"/>
      <c r="Z578" s="107"/>
    </row>
    <row r="579" spans="18:26" s="36" customFormat="1" ht="14.25" x14ac:dyDescent="0.2">
      <c r="R579" s="111"/>
      <c r="S579" s="107"/>
      <c r="T579" s="107"/>
      <c r="U579" s="107"/>
      <c r="V579" s="107"/>
      <c r="W579" s="107"/>
      <c r="X579" s="107"/>
      <c r="Y579" s="107"/>
      <c r="Z579" s="107"/>
    </row>
    <row r="580" spans="18:26" s="36" customFormat="1" ht="14.25" x14ac:dyDescent="0.2">
      <c r="R580" s="111"/>
      <c r="S580" s="107"/>
      <c r="T580" s="107"/>
      <c r="U580" s="107"/>
      <c r="V580" s="107"/>
      <c r="W580" s="107"/>
      <c r="X580" s="107"/>
      <c r="Y580" s="107"/>
      <c r="Z580" s="107"/>
    </row>
    <row r="581" spans="18:26" s="36" customFormat="1" ht="14.25" x14ac:dyDescent="0.2">
      <c r="R581" s="111"/>
      <c r="S581" s="107"/>
      <c r="T581" s="107"/>
      <c r="U581" s="107"/>
      <c r="V581" s="107"/>
      <c r="W581" s="107"/>
      <c r="X581" s="107"/>
      <c r="Y581" s="107"/>
      <c r="Z581" s="107"/>
    </row>
    <row r="582" spans="18:26" s="36" customFormat="1" ht="14.25" x14ac:dyDescent="0.2">
      <c r="R582" s="111"/>
      <c r="S582" s="107"/>
      <c r="T582" s="107"/>
      <c r="U582" s="107"/>
      <c r="V582" s="107"/>
      <c r="W582" s="107"/>
      <c r="X582" s="107"/>
      <c r="Y582" s="107"/>
      <c r="Z582" s="107"/>
    </row>
    <row r="583" spans="18:26" s="36" customFormat="1" ht="14.25" x14ac:dyDescent="0.2">
      <c r="R583" s="111"/>
      <c r="S583" s="107"/>
      <c r="T583" s="107"/>
      <c r="U583" s="107"/>
      <c r="V583" s="107"/>
      <c r="W583" s="107"/>
      <c r="X583" s="107"/>
      <c r="Y583" s="107"/>
      <c r="Z583" s="107"/>
    </row>
    <row r="584" spans="18:26" s="36" customFormat="1" ht="14.25" x14ac:dyDescent="0.2">
      <c r="R584" s="111"/>
      <c r="S584" s="107"/>
      <c r="T584" s="107"/>
      <c r="U584" s="107"/>
      <c r="V584" s="107"/>
      <c r="W584" s="107"/>
      <c r="X584" s="107"/>
      <c r="Y584" s="107"/>
      <c r="Z584" s="107"/>
    </row>
    <row r="585" spans="18:26" s="36" customFormat="1" ht="14.25" x14ac:dyDescent="0.2">
      <c r="R585" s="111"/>
      <c r="S585" s="107"/>
      <c r="T585" s="107"/>
      <c r="U585" s="107"/>
      <c r="V585" s="107"/>
      <c r="W585" s="107"/>
      <c r="X585" s="107"/>
      <c r="Y585" s="107"/>
      <c r="Z585" s="107"/>
    </row>
    <row r="586" spans="18:26" s="36" customFormat="1" ht="14.25" x14ac:dyDescent="0.2">
      <c r="R586" s="111"/>
      <c r="S586" s="107"/>
      <c r="T586" s="107"/>
      <c r="U586" s="107"/>
      <c r="V586" s="107"/>
      <c r="W586" s="107"/>
      <c r="X586" s="107"/>
      <c r="Y586" s="107"/>
      <c r="Z586" s="107"/>
    </row>
    <row r="587" spans="18:26" s="36" customFormat="1" ht="14.25" x14ac:dyDescent="0.2">
      <c r="R587" s="111"/>
      <c r="S587" s="107"/>
      <c r="T587" s="107"/>
      <c r="U587" s="107"/>
      <c r="V587" s="107"/>
      <c r="W587" s="107"/>
      <c r="X587" s="107"/>
      <c r="Y587" s="107"/>
      <c r="Z587" s="107"/>
    </row>
    <row r="588" spans="18:26" s="36" customFormat="1" ht="14.25" x14ac:dyDescent="0.2">
      <c r="R588" s="111"/>
      <c r="S588" s="107"/>
      <c r="T588" s="107"/>
      <c r="U588" s="107"/>
      <c r="V588" s="107"/>
      <c r="W588" s="107"/>
      <c r="X588" s="107"/>
      <c r="Y588" s="107"/>
      <c r="Z588" s="107"/>
    </row>
    <row r="589" spans="18:26" s="36" customFormat="1" ht="14.25" x14ac:dyDescent="0.2">
      <c r="R589" s="111"/>
      <c r="S589" s="107"/>
      <c r="T589" s="107"/>
      <c r="U589" s="107"/>
      <c r="V589" s="107"/>
      <c r="W589" s="107"/>
      <c r="X589" s="107"/>
      <c r="Y589" s="107"/>
      <c r="Z589" s="107"/>
    </row>
    <row r="590" spans="18:26" s="36" customFormat="1" ht="14.25" x14ac:dyDescent="0.2">
      <c r="R590" s="111"/>
      <c r="S590" s="107"/>
      <c r="T590" s="107"/>
      <c r="U590" s="107"/>
      <c r="V590" s="107"/>
      <c r="W590" s="107"/>
      <c r="X590" s="107"/>
      <c r="Y590" s="107"/>
      <c r="Z590" s="107"/>
    </row>
    <row r="591" spans="18:26" s="36" customFormat="1" ht="14.25" x14ac:dyDescent="0.2">
      <c r="R591" s="111"/>
      <c r="S591" s="107"/>
      <c r="T591" s="107"/>
      <c r="U591" s="107"/>
      <c r="V591" s="107"/>
      <c r="W591" s="107"/>
      <c r="X591" s="107"/>
      <c r="Y591" s="107"/>
      <c r="Z591" s="107"/>
    </row>
    <row r="592" spans="18:26" s="36" customFormat="1" ht="14.25" x14ac:dyDescent="0.2">
      <c r="R592" s="111"/>
      <c r="S592" s="107"/>
      <c r="T592" s="107"/>
      <c r="U592" s="107"/>
      <c r="V592" s="107"/>
      <c r="W592" s="107"/>
      <c r="X592" s="107"/>
      <c r="Y592" s="107"/>
      <c r="Z592" s="107"/>
    </row>
    <row r="593" spans="18:26" s="36" customFormat="1" ht="14.25" x14ac:dyDescent="0.2">
      <c r="R593" s="111"/>
      <c r="S593" s="107"/>
      <c r="T593" s="107"/>
      <c r="U593" s="107"/>
      <c r="V593" s="107"/>
      <c r="W593" s="107"/>
      <c r="X593" s="107"/>
      <c r="Y593" s="107"/>
      <c r="Z593" s="107"/>
    </row>
    <row r="594" spans="18:26" s="36" customFormat="1" ht="14.25" x14ac:dyDescent="0.2">
      <c r="R594" s="111"/>
      <c r="S594" s="107"/>
      <c r="T594" s="107"/>
      <c r="U594" s="107"/>
      <c r="V594" s="107"/>
      <c r="W594" s="107"/>
      <c r="X594" s="107"/>
      <c r="Y594" s="107"/>
      <c r="Z594" s="107"/>
    </row>
    <row r="595" spans="18:26" s="36" customFormat="1" ht="14.25" x14ac:dyDescent="0.2">
      <c r="R595" s="111"/>
      <c r="S595" s="107"/>
      <c r="T595" s="107"/>
      <c r="U595" s="107"/>
      <c r="V595" s="107"/>
      <c r="W595" s="107"/>
      <c r="X595" s="107"/>
      <c r="Y595" s="107"/>
      <c r="Z595" s="107"/>
    </row>
    <row r="596" spans="18:26" s="36" customFormat="1" ht="14.25" x14ac:dyDescent="0.2">
      <c r="R596" s="111"/>
      <c r="S596" s="107"/>
      <c r="T596" s="107"/>
      <c r="U596" s="107"/>
      <c r="V596" s="107"/>
      <c r="W596" s="107"/>
      <c r="X596" s="107"/>
      <c r="Y596" s="107"/>
      <c r="Z596" s="107"/>
    </row>
    <row r="597" spans="18:26" s="36" customFormat="1" ht="14.25" x14ac:dyDescent="0.2">
      <c r="R597" s="111"/>
      <c r="S597" s="107"/>
      <c r="T597" s="107"/>
      <c r="U597" s="107"/>
      <c r="V597" s="107"/>
      <c r="W597" s="107"/>
      <c r="X597" s="107"/>
      <c r="Y597" s="107"/>
      <c r="Z597" s="107"/>
    </row>
    <row r="598" spans="18:26" s="36" customFormat="1" ht="14.25" x14ac:dyDescent="0.2">
      <c r="R598" s="111"/>
      <c r="S598" s="107"/>
      <c r="T598" s="107"/>
      <c r="U598" s="107"/>
      <c r="V598" s="107"/>
      <c r="W598" s="107"/>
      <c r="X598" s="107"/>
      <c r="Y598" s="107"/>
      <c r="Z598" s="107"/>
    </row>
    <row r="599" spans="18:26" s="36" customFormat="1" ht="14.25" x14ac:dyDescent="0.2">
      <c r="R599" s="111"/>
      <c r="S599" s="107"/>
      <c r="T599" s="107"/>
      <c r="U599" s="107"/>
      <c r="V599" s="107"/>
      <c r="W599" s="107"/>
      <c r="X599" s="107"/>
      <c r="Y599" s="107"/>
      <c r="Z599" s="107"/>
    </row>
    <row r="600" spans="18:26" s="36" customFormat="1" ht="14.25" x14ac:dyDescent="0.2">
      <c r="R600" s="111"/>
      <c r="S600" s="107"/>
      <c r="T600" s="107"/>
      <c r="U600" s="107"/>
      <c r="V600" s="107"/>
      <c r="W600" s="107"/>
      <c r="X600" s="107"/>
      <c r="Y600" s="107"/>
      <c r="Z600" s="107"/>
    </row>
    <row r="601" spans="18:26" s="36" customFormat="1" ht="14.25" x14ac:dyDescent="0.2">
      <c r="R601" s="111"/>
      <c r="S601" s="107"/>
      <c r="T601" s="107"/>
      <c r="U601" s="107"/>
      <c r="V601" s="107"/>
      <c r="W601" s="107"/>
      <c r="X601" s="107"/>
      <c r="Y601" s="107"/>
      <c r="Z601" s="107"/>
    </row>
    <row r="602" spans="18:26" s="36" customFormat="1" ht="14.25" x14ac:dyDescent="0.2">
      <c r="R602" s="111"/>
      <c r="S602" s="107"/>
      <c r="T602" s="107"/>
      <c r="U602" s="107"/>
      <c r="V602" s="107"/>
      <c r="W602" s="107"/>
      <c r="X602" s="107"/>
      <c r="Y602" s="107"/>
      <c r="Z602" s="107"/>
    </row>
    <row r="603" spans="18:26" s="36" customFormat="1" ht="14.25" x14ac:dyDescent="0.2">
      <c r="R603" s="111"/>
      <c r="S603" s="107"/>
      <c r="T603" s="107"/>
      <c r="U603" s="107"/>
      <c r="V603" s="107"/>
      <c r="W603" s="107"/>
      <c r="X603" s="107"/>
      <c r="Y603" s="107"/>
      <c r="Z603" s="107"/>
    </row>
    <row r="604" spans="18:26" s="36" customFormat="1" ht="14.25" x14ac:dyDescent="0.2">
      <c r="R604" s="111"/>
      <c r="S604" s="107"/>
      <c r="T604" s="107"/>
      <c r="U604" s="107"/>
      <c r="V604" s="107"/>
      <c r="W604" s="107"/>
      <c r="X604" s="107"/>
      <c r="Y604" s="107"/>
      <c r="Z604" s="107"/>
    </row>
    <row r="605" spans="18:26" s="36" customFormat="1" ht="14.25" x14ac:dyDescent="0.2">
      <c r="R605" s="111"/>
      <c r="S605" s="107"/>
      <c r="T605" s="107"/>
      <c r="U605" s="107"/>
      <c r="V605" s="107"/>
      <c r="W605" s="107"/>
      <c r="X605" s="107"/>
      <c r="Y605" s="107"/>
      <c r="Z605" s="107"/>
    </row>
    <row r="606" spans="18:26" s="36" customFormat="1" ht="14.25" x14ac:dyDescent="0.2">
      <c r="R606" s="111"/>
      <c r="S606" s="107"/>
      <c r="T606" s="107"/>
      <c r="U606" s="107"/>
      <c r="V606" s="107"/>
      <c r="W606" s="107"/>
      <c r="X606" s="107"/>
      <c r="Y606" s="107"/>
      <c r="Z606" s="107"/>
    </row>
    <row r="607" spans="18:26" s="36" customFormat="1" ht="14.25" x14ac:dyDescent="0.2">
      <c r="R607" s="111"/>
      <c r="S607" s="107"/>
      <c r="T607" s="107"/>
      <c r="U607" s="107"/>
      <c r="V607" s="107"/>
      <c r="W607" s="107"/>
      <c r="X607" s="107"/>
      <c r="Y607" s="107"/>
      <c r="Z607" s="107"/>
    </row>
    <row r="608" spans="18:26" s="36" customFormat="1" ht="14.25" x14ac:dyDescent="0.2">
      <c r="R608" s="111"/>
      <c r="S608" s="107"/>
      <c r="T608" s="107"/>
      <c r="U608" s="107"/>
      <c r="V608" s="107"/>
      <c r="W608" s="107"/>
      <c r="X608" s="107"/>
      <c r="Y608" s="107"/>
      <c r="Z608" s="107"/>
    </row>
    <row r="609" spans="18:26" s="36" customFormat="1" ht="14.25" x14ac:dyDescent="0.2">
      <c r="R609" s="111"/>
      <c r="S609" s="107"/>
      <c r="T609" s="107"/>
      <c r="U609" s="107"/>
      <c r="V609" s="107"/>
      <c r="W609" s="107"/>
      <c r="X609" s="107"/>
      <c r="Y609" s="107"/>
      <c r="Z609" s="107"/>
    </row>
    <row r="610" spans="18:26" s="36" customFormat="1" ht="14.25" x14ac:dyDescent="0.2">
      <c r="R610" s="111"/>
      <c r="S610" s="107"/>
      <c r="T610" s="107"/>
      <c r="U610" s="107"/>
      <c r="V610" s="107"/>
      <c r="W610" s="107"/>
      <c r="X610" s="107"/>
      <c r="Y610" s="107"/>
      <c r="Z610" s="107"/>
    </row>
    <row r="611" spans="18:26" s="36" customFormat="1" ht="14.25" x14ac:dyDescent="0.2">
      <c r="R611" s="111"/>
      <c r="S611" s="107"/>
      <c r="T611" s="107"/>
      <c r="U611" s="107"/>
      <c r="V611" s="107"/>
      <c r="W611" s="107"/>
      <c r="X611" s="107"/>
      <c r="Y611" s="107"/>
      <c r="Z611" s="107"/>
    </row>
    <row r="612" spans="18:26" s="36" customFormat="1" ht="14.25" x14ac:dyDescent="0.2">
      <c r="R612" s="111"/>
      <c r="S612" s="107"/>
      <c r="T612" s="107"/>
      <c r="U612" s="107"/>
      <c r="V612" s="107"/>
      <c r="W612" s="107"/>
      <c r="X612" s="107"/>
      <c r="Y612" s="107"/>
      <c r="Z612" s="107"/>
    </row>
    <row r="613" spans="18:26" s="36" customFormat="1" ht="14.25" x14ac:dyDescent="0.2">
      <c r="R613" s="111"/>
      <c r="S613" s="107"/>
      <c r="T613" s="107"/>
      <c r="U613" s="107"/>
      <c r="V613" s="107"/>
      <c r="W613" s="107"/>
      <c r="X613" s="107"/>
      <c r="Y613" s="107"/>
      <c r="Z613" s="107"/>
    </row>
    <row r="614" spans="18:26" s="36" customFormat="1" ht="14.25" x14ac:dyDescent="0.2">
      <c r="R614" s="111"/>
      <c r="S614" s="107"/>
      <c r="T614" s="107"/>
      <c r="U614" s="107"/>
      <c r="V614" s="107"/>
      <c r="W614" s="107"/>
      <c r="X614" s="107"/>
      <c r="Y614" s="107"/>
      <c r="Z614" s="107"/>
    </row>
    <row r="615" spans="18:26" s="36" customFormat="1" ht="14.25" x14ac:dyDescent="0.2">
      <c r="R615" s="111"/>
      <c r="S615" s="107"/>
      <c r="T615" s="107"/>
      <c r="U615" s="107"/>
      <c r="V615" s="107"/>
      <c r="W615" s="107"/>
      <c r="X615" s="107"/>
      <c r="Y615" s="107"/>
      <c r="Z615" s="107"/>
    </row>
    <row r="616" spans="18:26" s="36" customFormat="1" ht="14.25" x14ac:dyDescent="0.2">
      <c r="R616" s="111"/>
      <c r="S616" s="107"/>
      <c r="T616" s="107"/>
      <c r="U616" s="107"/>
      <c r="V616" s="107"/>
      <c r="W616" s="107"/>
      <c r="X616" s="107"/>
      <c r="Y616" s="107"/>
      <c r="Z616" s="107"/>
    </row>
    <row r="617" spans="18:26" s="36" customFormat="1" ht="14.25" x14ac:dyDescent="0.2">
      <c r="R617" s="111"/>
      <c r="S617" s="107"/>
      <c r="T617" s="107"/>
      <c r="U617" s="107"/>
      <c r="V617" s="107"/>
      <c r="W617" s="107"/>
      <c r="X617" s="107"/>
      <c r="Y617" s="107"/>
      <c r="Z617" s="107"/>
    </row>
    <row r="618" spans="18:26" s="36" customFormat="1" ht="14.25" x14ac:dyDescent="0.2">
      <c r="R618" s="111"/>
      <c r="S618" s="107"/>
      <c r="T618" s="107"/>
      <c r="U618" s="107"/>
      <c r="V618" s="107"/>
      <c r="W618" s="107"/>
      <c r="X618" s="107"/>
      <c r="Y618" s="107"/>
      <c r="Z618" s="107"/>
    </row>
    <row r="619" spans="18:26" s="36" customFormat="1" ht="14.25" x14ac:dyDescent="0.2">
      <c r="R619" s="111"/>
      <c r="S619" s="107"/>
      <c r="T619" s="107"/>
      <c r="U619" s="107"/>
      <c r="V619" s="107"/>
      <c r="W619" s="107"/>
      <c r="X619" s="107"/>
      <c r="Y619" s="107"/>
      <c r="Z619" s="107"/>
    </row>
    <row r="620" spans="18:26" s="36" customFormat="1" ht="14.25" x14ac:dyDescent="0.2">
      <c r="R620" s="111"/>
      <c r="S620" s="107"/>
      <c r="T620" s="107"/>
      <c r="U620" s="107"/>
      <c r="V620" s="107"/>
      <c r="W620" s="107"/>
      <c r="X620" s="107"/>
      <c r="Y620" s="107"/>
      <c r="Z620" s="107"/>
    </row>
    <row r="621" spans="18:26" s="36" customFormat="1" ht="14.25" x14ac:dyDescent="0.2">
      <c r="R621" s="111"/>
      <c r="S621" s="107"/>
      <c r="T621" s="107"/>
      <c r="U621" s="107"/>
      <c r="V621" s="107"/>
      <c r="W621" s="107"/>
      <c r="X621" s="107"/>
      <c r="Y621" s="107"/>
      <c r="Z621" s="107"/>
    </row>
    <row r="622" spans="18:26" s="36" customFormat="1" ht="14.25" x14ac:dyDescent="0.2">
      <c r="R622" s="111"/>
      <c r="S622" s="107"/>
      <c r="T622" s="107"/>
      <c r="U622" s="107"/>
      <c r="V622" s="107"/>
      <c r="W622" s="107"/>
      <c r="X622" s="107"/>
      <c r="Y622" s="107"/>
      <c r="Z622" s="107"/>
    </row>
    <row r="623" spans="18:26" s="36" customFormat="1" ht="14.25" x14ac:dyDescent="0.2">
      <c r="R623" s="111"/>
      <c r="S623" s="107"/>
      <c r="T623" s="107"/>
      <c r="U623" s="107"/>
      <c r="V623" s="107"/>
      <c r="W623" s="107"/>
      <c r="X623" s="107"/>
      <c r="Y623" s="107"/>
      <c r="Z623" s="107"/>
    </row>
    <row r="624" spans="18:26" s="36" customFormat="1" ht="14.25" x14ac:dyDescent="0.2">
      <c r="R624" s="111"/>
      <c r="S624" s="107"/>
      <c r="T624" s="107"/>
      <c r="U624" s="107"/>
      <c r="V624" s="107"/>
      <c r="W624" s="107"/>
      <c r="X624" s="107"/>
      <c r="Y624" s="107"/>
      <c r="Z624" s="107"/>
    </row>
    <row r="625" spans="18:26" s="36" customFormat="1" ht="14.25" x14ac:dyDescent="0.2">
      <c r="R625" s="111"/>
      <c r="S625" s="107"/>
      <c r="T625" s="107"/>
      <c r="U625" s="107"/>
      <c r="V625" s="107"/>
      <c r="W625" s="107"/>
      <c r="X625" s="107"/>
      <c r="Y625" s="107"/>
      <c r="Z625" s="107"/>
    </row>
    <row r="626" spans="18:26" s="36" customFormat="1" ht="14.25" x14ac:dyDescent="0.2">
      <c r="R626" s="111"/>
      <c r="S626" s="107"/>
      <c r="T626" s="107"/>
      <c r="U626" s="107"/>
      <c r="V626" s="107"/>
      <c r="W626" s="107"/>
      <c r="X626" s="107"/>
      <c r="Y626" s="107"/>
      <c r="Z626" s="107"/>
    </row>
    <row r="627" spans="18:26" s="36" customFormat="1" ht="14.25" x14ac:dyDescent="0.2">
      <c r="R627" s="111"/>
      <c r="S627" s="107"/>
      <c r="T627" s="107"/>
      <c r="U627" s="107"/>
      <c r="V627" s="107"/>
      <c r="W627" s="107"/>
      <c r="X627" s="107"/>
      <c r="Y627" s="107"/>
      <c r="Z627" s="107"/>
    </row>
    <row r="628" spans="18:26" s="36" customFormat="1" ht="14.25" x14ac:dyDescent="0.2">
      <c r="R628" s="111"/>
      <c r="S628" s="107"/>
      <c r="T628" s="107"/>
      <c r="U628" s="107"/>
      <c r="V628" s="107"/>
      <c r="W628" s="107"/>
      <c r="X628" s="107"/>
      <c r="Y628" s="107"/>
      <c r="Z628" s="107"/>
    </row>
    <row r="629" spans="18:26" s="36" customFormat="1" ht="14.25" x14ac:dyDescent="0.2">
      <c r="R629" s="111"/>
      <c r="S629" s="107"/>
      <c r="T629" s="107"/>
      <c r="U629" s="107"/>
      <c r="V629" s="107"/>
      <c r="W629" s="107"/>
      <c r="X629" s="107"/>
      <c r="Y629" s="107"/>
      <c r="Z629" s="107"/>
    </row>
    <row r="630" spans="18:26" s="36" customFormat="1" ht="14.25" x14ac:dyDescent="0.2">
      <c r="R630" s="111"/>
      <c r="S630" s="107"/>
      <c r="T630" s="107"/>
      <c r="U630" s="107"/>
      <c r="V630" s="107"/>
      <c r="W630" s="107"/>
      <c r="X630" s="107"/>
      <c r="Y630" s="107"/>
      <c r="Z630" s="107"/>
    </row>
    <row r="631" spans="18:26" s="36" customFormat="1" ht="14.25" x14ac:dyDescent="0.2">
      <c r="R631" s="111"/>
      <c r="S631" s="107"/>
      <c r="T631" s="107"/>
      <c r="U631" s="107"/>
      <c r="V631" s="107"/>
      <c r="W631" s="107"/>
      <c r="X631" s="107"/>
      <c r="Y631" s="107"/>
      <c r="Z631" s="107"/>
    </row>
    <row r="632" spans="18:26" s="36" customFormat="1" ht="14.25" x14ac:dyDescent="0.2">
      <c r="R632" s="111"/>
      <c r="S632" s="107"/>
      <c r="T632" s="107"/>
      <c r="U632" s="107"/>
      <c r="V632" s="107"/>
      <c r="W632" s="107"/>
      <c r="X632" s="107"/>
      <c r="Y632" s="107"/>
      <c r="Z632" s="107"/>
    </row>
    <row r="633" spans="18:26" s="36" customFormat="1" ht="14.25" x14ac:dyDescent="0.2">
      <c r="R633" s="111"/>
      <c r="S633" s="107"/>
      <c r="T633" s="107"/>
      <c r="U633" s="107"/>
      <c r="V633" s="107"/>
      <c r="W633" s="107"/>
      <c r="X633" s="107"/>
      <c r="Y633" s="107"/>
      <c r="Z633" s="107"/>
    </row>
    <row r="634" spans="18:26" s="36" customFormat="1" ht="14.25" x14ac:dyDescent="0.2">
      <c r="R634" s="111"/>
      <c r="S634" s="107"/>
      <c r="T634" s="107"/>
      <c r="U634" s="107"/>
      <c r="V634" s="107"/>
      <c r="W634" s="107"/>
      <c r="X634" s="107"/>
      <c r="Y634" s="107"/>
      <c r="Z634" s="107"/>
    </row>
    <row r="635" spans="18:26" s="36" customFormat="1" ht="14.25" x14ac:dyDescent="0.2">
      <c r="R635" s="111"/>
      <c r="S635" s="107"/>
      <c r="T635" s="107"/>
      <c r="U635" s="107"/>
      <c r="V635" s="107"/>
      <c r="W635" s="107"/>
      <c r="X635" s="107"/>
      <c r="Y635" s="107"/>
      <c r="Z635" s="107"/>
    </row>
    <row r="636" spans="18:26" s="36" customFormat="1" ht="14.25" x14ac:dyDescent="0.2">
      <c r="R636" s="111"/>
      <c r="S636" s="107"/>
      <c r="T636" s="107"/>
      <c r="U636" s="107"/>
      <c r="V636" s="107"/>
      <c r="W636" s="107"/>
      <c r="X636" s="107"/>
      <c r="Y636" s="107"/>
      <c r="Z636" s="107"/>
    </row>
    <row r="637" spans="18:26" s="36" customFormat="1" ht="14.25" x14ac:dyDescent="0.2">
      <c r="R637" s="111"/>
      <c r="S637" s="107"/>
      <c r="T637" s="107"/>
      <c r="U637" s="107"/>
      <c r="V637" s="107"/>
      <c r="W637" s="107"/>
      <c r="X637" s="107"/>
      <c r="Y637" s="107"/>
      <c r="Z637" s="107"/>
    </row>
    <row r="638" spans="18:26" s="36" customFormat="1" ht="14.25" x14ac:dyDescent="0.2">
      <c r="R638" s="111"/>
      <c r="S638" s="107"/>
      <c r="T638" s="107"/>
      <c r="U638" s="107"/>
      <c r="V638" s="107"/>
      <c r="W638" s="107"/>
      <c r="X638" s="107"/>
      <c r="Y638" s="107"/>
      <c r="Z638" s="107"/>
    </row>
    <row r="639" spans="18:26" s="36" customFormat="1" ht="14.25" x14ac:dyDescent="0.2">
      <c r="R639" s="111"/>
      <c r="S639" s="107"/>
      <c r="T639" s="107"/>
      <c r="U639" s="107"/>
      <c r="V639" s="107"/>
      <c r="W639" s="107"/>
      <c r="X639" s="107"/>
      <c r="Y639" s="107"/>
      <c r="Z639" s="107"/>
    </row>
    <row r="640" spans="18:26" s="36" customFormat="1" ht="14.25" x14ac:dyDescent="0.2">
      <c r="R640" s="111"/>
      <c r="S640" s="107"/>
      <c r="T640" s="107"/>
      <c r="U640" s="107"/>
      <c r="V640" s="107"/>
      <c r="W640" s="107"/>
      <c r="X640" s="107"/>
      <c r="Y640" s="107"/>
      <c r="Z640" s="107"/>
    </row>
    <row r="641" spans="18:26" s="36" customFormat="1" ht="14.25" x14ac:dyDescent="0.2">
      <c r="R641" s="111"/>
      <c r="S641" s="107"/>
      <c r="T641" s="107"/>
      <c r="U641" s="107"/>
      <c r="V641" s="107"/>
      <c r="W641" s="107"/>
      <c r="X641" s="107"/>
      <c r="Y641" s="107"/>
      <c r="Z641" s="107"/>
    </row>
    <row r="642" spans="18:26" s="36" customFormat="1" ht="14.25" x14ac:dyDescent="0.2">
      <c r="R642" s="111"/>
      <c r="S642" s="107"/>
      <c r="T642" s="107"/>
      <c r="U642" s="107"/>
      <c r="V642" s="107"/>
      <c r="W642" s="107"/>
      <c r="X642" s="107"/>
      <c r="Y642" s="107"/>
      <c r="Z642" s="107"/>
    </row>
    <row r="643" spans="18:26" s="36" customFormat="1" ht="14.25" x14ac:dyDescent="0.2">
      <c r="R643" s="111"/>
      <c r="S643" s="107"/>
      <c r="T643" s="107"/>
      <c r="U643" s="107"/>
      <c r="V643" s="107"/>
      <c r="W643" s="107"/>
      <c r="X643" s="107"/>
      <c r="Y643" s="107"/>
      <c r="Z643" s="107"/>
    </row>
    <row r="644" spans="18:26" s="36" customFormat="1" ht="14.25" x14ac:dyDescent="0.2">
      <c r="R644" s="111"/>
      <c r="S644" s="107"/>
      <c r="T644" s="107"/>
      <c r="U644" s="107"/>
      <c r="V644" s="107"/>
      <c r="W644" s="107"/>
      <c r="X644" s="107"/>
      <c r="Y644" s="107"/>
      <c r="Z644" s="107"/>
    </row>
    <row r="645" spans="18:26" s="36" customFormat="1" ht="14.25" x14ac:dyDescent="0.2">
      <c r="R645" s="111"/>
      <c r="S645" s="107"/>
      <c r="T645" s="107"/>
      <c r="U645" s="107"/>
      <c r="V645" s="107"/>
      <c r="W645" s="107"/>
      <c r="X645" s="107"/>
      <c r="Y645" s="107"/>
      <c r="Z645" s="107"/>
    </row>
    <row r="646" spans="18:26" s="36" customFormat="1" ht="14.25" x14ac:dyDescent="0.2">
      <c r="R646" s="111"/>
      <c r="S646" s="107"/>
      <c r="T646" s="107"/>
      <c r="U646" s="107"/>
      <c r="V646" s="107"/>
      <c r="W646" s="107"/>
      <c r="X646" s="107"/>
      <c r="Y646" s="107"/>
      <c r="Z646" s="107"/>
    </row>
    <row r="647" spans="18:26" s="36" customFormat="1" ht="14.25" x14ac:dyDescent="0.2">
      <c r="R647" s="111"/>
      <c r="S647" s="107"/>
      <c r="T647" s="107"/>
      <c r="U647" s="107"/>
      <c r="V647" s="107"/>
      <c r="W647" s="107"/>
      <c r="X647" s="107"/>
      <c r="Y647" s="107"/>
      <c r="Z647" s="107"/>
    </row>
    <row r="648" spans="18:26" s="36" customFormat="1" ht="14.25" x14ac:dyDescent="0.2">
      <c r="R648" s="111"/>
      <c r="S648" s="107"/>
      <c r="T648" s="107"/>
      <c r="U648" s="107"/>
      <c r="V648" s="107"/>
      <c r="W648" s="107"/>
      <c r="X648" s="107"/>
      <c r="Y648" s="107"/>
      <c r="Z648" s="107"/>
    </row>
    <row r="649" spans="18:26" s="36" customFormat="1" ht="14.25" x14ac:dyDescent="0.2">
      <c r="R649" s="111"/>
      <c r="S649" s="107"/>
      <c r="T649" s="107"/>
      <c r="U649" s="107"/>
      <c r="V649" s="107"/>
      <c r="W649" s="107"/>
      <c r="X649" s="107"/>
      <c r="Y649" s="107"/>
      <c r="Z649" s="107"/>
    </row>
    <row r="650" spans="18:26" s="36" customFormat="1" ht="14.25" x14ac:dyDescent="0.2">
      <c r="R650" s="111"/>
      <c r="S650" s="107"/>
      <c r="T650" s="107"/>
      <c r="U650" s="107"/>
      <c r="V650" s="107"/>
      <c r="W650" s="107"/>
      <c r="X650" s="107"/>
      <c r="Y650" s="107"/>
      <c r="Z650" s="107"/>
    </row>
    <row r="651" spans="18:26" s="36" customFormat="1" ht="14.25" x14ac:dyDescent="0.2">
      <c r="R651" s="111"/>
      <c r="S651" s="107"/>
      <c r="T651" s="107"/>
      <c r="U651" s="107"/>
      <c r="V651" s="107"/>
      <c r="W651" s="107"/>
      <c r="X651" s="107"/>
      <c r="Y651" s="107"/>
      <c r="Z651" s="107"/>
    </row>
    <row r="652" spans="18:26" s="36" customFormat="1" ht="14.25" x14ac:dyDescent="0.2">
      <c r="R652" s="111"/>
      <c r="S652" s="107"/>
      <c r="T652" s="107"/>
      <c r="U652" s="107"/>
      <c r="V652" s="107"/>
      <c r="W652" s="107"/>
      <c r="X652" s="107"/>
      <c r="Y652" s="107"/>
      <c r="Z652" s="107"/>
    </row>
    <row r="653" spans="18:26" s="36" customFormat="1" ht="14.25" x14ac:dyDescent="0.2">
      <c r="R653" s="111"/>
      <c r="S653" s="107"/>
      <c r="T653" s="107"/>
      <c r="U653" s="107"/>
      <c r="V653" s="107"/>
      <c r="W653" s="107"/>
      <c r="X653" s="107"/>
      <c r="Y653" s="107"/>
      <c r="Z653" s="107"/>
    </row>
    <row r="654" spans="18:26" s="36" customFormat="1" ht="14.25" x14ac:dyDescent="0.2">
      <c r="R654" s="111"/>
      <c r="S654" s="107"/>
      <c r="T654" s="107"/>
      <c r="U654" s="107"/>
      <c r="V654" s="107"/>
      <c r="W654" s="107"/>
      <c r="X654" s="107"/>
      <c r="Y654" s="107"/>
      <c r="Z654" s="107"/>
    </row>
    <row r="655" spans="18:26" s="36" customFormat="1" ht="14.25" x14ac:dyDescent="0.2">
      <c r="R655" s="111"/>
      <c r="S655" s="107"/>
      <c r="T655" s="107"/>
      <c r="U655" s="107"/>
      <c r="V655" s="107"/>
      <c r="W655" s="107"/>
      <c r="X655" s="107"/>
      <c r="Y655" s="107"/>
      <c r="Z655" s="107"/>
    </row>
    <row r="656" spans="18:26" s="36" customFormat="1" ht="14.25" x14ac:dyDescent="0.2">
      <c r="R656" s="111"/>
      <c r="S656" s="107"/>
      <c r="T656" s="107"/>
      <c r="U656" s="107"/>
      <c r="V656" s="107"/>
      <c r="W656" s="107"/>
      <c r="X656" s="107"/>
      <c r="Y656" s="107"/>
      <c r="Z656" s="107"/>
    </row>
    <row r="657" spans="18:26" s="36" customFormat="1" ht="14.25" x14ac:dyDescent="0.2">
      <c r="R657" s="111"/>
      <c r="S657" s="107"/>
      <c r="T657" s="107"/>
      <c r="U657" s="107"/>
      <c r="V657" s="107"/>
      <c r="W657" s="107"/>
      <c r="X657" s="107"/>
      <c r="Y657" s="107"/>
      <c r="Z657" s="107"/>
    </row>
    <row r="658" spans="18:26" s="36" customFormat="1" ht="14.25" x14ac:dyDescent="0.2">
      <c r="R658" s="111"/>
      <c r="S658" s="107"/>
      <c r="T658" s="107"/>
      <c r="U658" s="107"/>
      <c r="V658" s="107"/>
      <c r="W658" s="107"/>
      <c r="X658" s="107"/>
      <c r="Y658" s="107"/>
      <c r="Z658" s="107"/>
    </row>
    <row r="659" spans="18:26" s="36" customFormat="1" ht="14.25" x14ac:dyDescent="0.2">
      <c r="R659" s="111"/>
      <c r="S659" s="107"/>
      <c r="T659" s="107"/>
      <c r="U659" s="107"/>
      <c r="V659" s="107"/>
      <c r="W659" s="107"/>
      <c r="X659" s="107"/>
      <c r="Y659" s="107"/>
      <c r="Z659" s="107"/>
    </row>
    <row r="660" spans="18:26" s="36" customFormat="1" ht="14.25" x14ac:dyDescent="0.2">
      <c r="R660" s="111"/>
      <c r="S660" s="107"/>
      <c r="T660" s="107"/>
      <c r="U660" s="107"/>
      <c r="V660" s="107"/>
      <c r="W660" s="107"/>
      <c r="X660" s="107"/>
      <c r="Y660" s="107"/>
      <c r="Z660" s="107"/>
    </row>
    <row r="661" spans="18:26" s="36" customFormat="1" ht="14.25" x14ac:dyDescent="0.2">
      <c r="R661" s="111"/>
      <c r="S661" s="107"/>
      <c r="T661" s="107"/>
      <c r="U661" s="107"/>
      <c r="V661" s="107"/>
      <c r="W661" s="107"/>
      <c r="X661" s="107"/>
      <c r="Y661" s="107"/>
      <c r="Z661" s="107"/>
    </row>
    <row r="662" spans="18:26" s="36" customFormat="1" ht="14.25" x14ac:dyDescent="0.2">
      <c r="R662" s="111"/>
      <c r="S662" s="107"/>
      <c r="T662" s="107"/>
      <c r="U662" s="107"/>
      <c r="V662" s="107"/>
      <c r="W662" s="107"/>
      <c r="X662" s="107"/>
      <c r="Y662" s="107"/>
      <c r="Z662" s="107"/>
    </row>
    <row r="663" spans="18:26" s="36" customFormat="1" ht="14.25" x14ac:dyDescent="0.2">
      <c r="R663" s="111"/>
      <c r="S663" s="107"/>
      <c r="T663" s="107"/>
      <c r="U663" s="107"/>
      <c r="V663" s="107"/>
      <c r="W663" s="107"/>
      <c r="X663" s="107"/>
      <c r="Y663" s="107"/>
      <c r="Z663" s="107"/>
    </row>
    <row r="664" spans="18:26" s="36" customFormat="1" ht="14.25" x14ac:dyDescent="0.2">
      <c r="R664" s="111"/>
      <c r="S664" s="107"/>
      <c r="T664" s="107"/>
      <c r="U664" s="107"/>
      <c r="V664" s="107"/>
      <c r="W664" s="107"/>
      <c r="X664" s="107"/>
      <c r="Y664" s="107"/>
      <c r="Z664" s="107"/>
    </row>
    <row r="665" spans="18:26" s="36" customFormat="1" ht="14.25" x14ac:dyDescent="0.2">
      <c r="R665" s="111"/>
      <c r="S665" s="107"/>
      <c r="T665" s="107"/>
      <c r="U665" s="107"/>
      <c r="V665" s="107"/>
      <c r="W665" s="107"/>
      <c r="X665" s="107"/>
      <c r="Y665" s="107"/>
      <c r="Z665" s="107"/>
    </row>
    <row r="666" spans="18:26" s="36" customFormat="1" ht="14.25" x14ac:dyDescent="0.2">
      <c r="R666" s="111"/>
      <c r="S666" s="107"/>
      <c r="T666" s="107"/>
      <c r="U666" s="107"/>
      <c r="V666" s="107"/>
      <c r="W666" s="107"/>
      <c r="X666" s="107"/>
      <c r="Y666" s="107"/>
      <c r="Z666" s="107"/>
    </row>
    <row r="667" spans="18:26" s="36" customFormat="1" ht="14.25" x14ac:dyDescent="0.2">
      <c r="R667" s="111"/>
      <c r="S667" s="107"/>
      <c r="T667" s="107"/>
      <c r="U667" s="107"/>
      <c r="V667" s="107"/>
      <c r="W667" s="107"/>
      <c r="X667" s="107"/>
      <c r="Y667" s="107"/>
      <c r="Z667" s="107"/>
    </row>
    <row r="668" spans="18:26" s="36" customFormat="1" ht="14.25" x14ac:dyDescent="0.2">
      <c r="R668" s="111"/>
      <c r="S668" s="107"/>
      <c r="T668" s="107"/>
      <c r="U668" s="107"/>
      <c r="V668" s="107"/>
      <c r="W668" s="107"/>
      <c r="X668" s="107"/>
      <c r="Y668" s="107"/>
      <c r="Z668" s="107"/>
    </row>
    <row r="669" spans="18:26" s="36" customFormat="1" ht="14.25" x14ac:dyDescent="0.2">
      <c r="R669" s="111"/>
      <c r="S669" s="107"/>
      <c r="T669" s="107"/>
      <c r="U669" s="107"/>
      <c r="V669" s="107"/>
      <c r="W669" s="107"/>
      <c r="X669" s="107"/>
      <c r="Y669" s="107"/>
      <c r="Z669" s="107"/>
    </row>
    <row r="670" spans="18:26" s="36" customFormat="1" ht="14.25" x14ac:dyDescent="0.2">
      <c r="R670" s="111"/>
      <c r="S670" s="107"/>
      <c r="T670" s="107"/>
      <c r="U670" s="107"/>
      <c r="V670" s="107"/>
      <c r="W670" s="107"/>
      <c r="X670" s="107"/>
      <c r="Y670" s="107"/>
      <c r="Z670" s="107"/>
    </row>
    <row r="671" spans="18:26" s="36" customFormat="1" ht="14.25" x14ac:dyDescent="0.2">
      <c r="R671" s="111"/>
      <c r="S671" s="107"/>
      <c r="T671" s="107"/>
      <c r="U671" s="107"/>
      <c r="V671" s="107"/>
      <c r="W671" s="107"/>
      <c r="X671" s="107"/>
      <c r="Y671" s="107"/>
      <c r="Z671" s="107"/>
    </row>
    <row r="672" spans="18:26" s="36" customFormat="1" ht="14.25" x14ac:dyDescent="0.2">
      <c r="R672" s="111"/>
      <c r="S672" s="107"/>
      <c r="T672" s="107"/>
      <c r="U672" s="107"/>
      <c r="V672" s="107"/>
      <c r="W672" s="107"/>
      <c r="X672" s="107"/>
      <c r="Y672" s="107"/>
      <c r="Z672" s="107"/>
    </row>
    <row r="673" spans="18:26" s="36" customFormat="1" ht="14.25" x14ac:dyDescent="0.2">
      <c r="R673" s="111"/>
      <c r="S673" s="107"/>
      <c r="T673" s="107"/>
      <c r="U673" s="107"/>
      <c r="V673" s="107"/>
      <c r="W673" s="107"/>
      <c r="X673" s="107"/>
      <c r="Y673" s="107"/>
      <c r="Z673" s="107"/>
    </row>
    <row r="674" spans="18:26" s="36" customFormat="1" ht="14.25" x14ac:dyDescent="0.2">
      <c r="R674" s="111"/>
      <c r="S674" s="107"/>
      <c r="T674" s="107"/>
      <c r="U674" s="107"/>
      <c r="V674" s="107"/>
      <c r="W674" s="107"/>
      <c r="X674" s="107"/>
      <c r="Y674" s="107"/>
      <c r="Z674" s="107"/>
    </row>
    <row r="675" spans="18:26" s="36" customFormat="1" ht="14.25" x14ac:dyDescent="0.2">
      <c r="R675" s="111"/>
      <c r="S675" s="107"/>
      <c r="T675" s="107"/>
      <c r="U675" s="107"/>
      <c r="V675" s="107"/>
      <c r="W675" s="107"/>
      <c r="X675" s="107"/>
      <c r="Y675" s="107"/>
      <c r="Z675" s="107"/>
    </row>
    <row r="676" spans="18:26" s="36" customFormat="1" ht="14.25" x14ac:dyDescent="0.2">
      <c r="R676" s="111"/>
      <c r="S676" s="107"/>
      <c r="T676" s="107"/>
      <c r="U676" s="107"/>
      <c r="V676" s="107"/>
      <c r="W676" s="107"/>
      <c r="X676" s="107"/>
      <c r="Y676" s="107"/>
      <c r="Z676" s="107"/>
    </row>
    <row r="677" spans="18:26" s="36" customFormat="1" ht="14.25" x14ac:dyDescent="0.2">
      <c r="R677" s="111"/>
      <c r="S677" s="107"/>
      <c r="T677" s="107"/>
      <c r="U677" s="107"/>
      <c r="V677" s="107"/>
      <c r="W677" s="107"/>
      <c r="X677" s="107"/>
      <c r="Y677" s="107"/>
      <c r="Z677" s="107"/>
    </row>
    <row r="678" spans="18:26" s="36" customFormat="1" ht="14.25" x14ac:dyDescent="0.2">
      <c r="R678" s="111"/>
      <c r="S678" s="107"/>
      <c r="T678" s="107"/>
      <c r="U678" s="107"/>
      <c r="V678" s="107"/>
      <c r="W678" s="107"/>
      <c r="X678" s="107"/>
      <c r="Y678" s="107"/>
      <c r="Z678" s="107"/>
    </row>
    <row r="679" spans="18:26" s="36" customFormat="1" ht="14.25" x14ac:dyDescent="0.2">
      <c r="R679" s="111"/>
      <c r="S679" s="107"/>
      <c r="T679" s="107"/>
      <c r="U679" s="107"/>
      <c r="V679" s="107"/>
      <c r="W679" s="107"/>
      <c r="X679" s="107"/>
      <c r="Y679" s="107"/>
      <c r="Z679" s="107"/>
    </row>
    <row r="680" spans="18:26" s="36" customFormat="1" ht="14.25" x14ac:dyDescent="0.2">
      <c r="R680" s="111"/>
      <c r="S680" s="107"/>
      <c r="T680" s="107"/>
      <c r="U680" s="107"/>
      <c r="V680" s="107"/>
      <c r="W680" s="107"/>
      <c r="X680" s="107"/>
      <c r="Y680" s="107"/>
      <c r="Z680" s="107"/>
    </row>
    <row r="681" spans="18:26" s="36" customFormat="1" ht="14.25" x14ac:dyDescent="0.2">
      <c r="R681" s="111"/>
      <c r="S681" s="107"/>
      <c r="T681" s="107"/>
      <c r="U681" s="107"/>
      <c r="V681" s="107"/>
      <c r="W681" s="107"/>
      <c r="X681" s="107"/>
      <c r="Y681" s="107"/>
      <c r="Z681" s="107"/>
    </row>
    <row r="682" spans="18:26" s="36" customFormat="1" ht="14.25" x14ac:dyDescent="0.2">
      <c r="R682" s="111"/>
      <c r="S682" s="107"/>
      <c r="T682" s="107"/>
      <c r="U682" s="107"/>
      <c r="V682" s="107"/>
      <c r="W682" s="107"/>
      <c r="X682" s="107"/>
      <c r="Y682" s="107"/>
      <c r="Z682" s="107"/>
    </row>
    <row r="683" spans="18:26" s="36" customFormat="1" ht="14.25" x14ac:dyDescent="0.2">
      <c r="R683" s="111"/>
      <c r="S683" s="107"/>
      <c r="T683" s="107"/>
      <c r="U683" s="107"/>
      <c r="V683" s="107"/>
      <c r="W683" s="107"/>
      <c r="X683" s="107"/>
      <c r="Y683" s="107"/>
      <c r="Z683" s="107"/>
    </row>
    <row r="684" spans="18:26" s="36" customFormat="1" ht="14.25" x14ac:dyDescent="0.2">
      <c r="R684" s="111"/>
      <c r="S684" s="107"/>
      <c r="T684" s="107"/>
      <c r="U684" s="107"/>
      <c r="V684" s="107"/>
      <c r="W684" s="107"/>
      <c r="X684" s="107"/>
      <c r="Y684" s="107"/>
      <c r="Z684" s="107"/>
    </row>
    <row r="685" spans="18:26" s="36" customFormat="1" ht="14.25" x14ac:dyDescent="0.2">
      <c r="R685" s="111"/>
      <c r="S685" s="107"/>
      <c r="T685" s="107"/>
      <c r="U685" s="107"/>
      <c r="V685" s="107"/>
      <c r="W685" s="107"/>
      <c r="X685" s="107"/>
      <c r="Y685" s="107"/>
      <c r="Z685" s="107"/>
    </row>
    <row r="686" spans="18:26" s="36" customFormat="1" ht="14.25" x14ac:dyDescent="0.2">
      <c r="R686" s="111"/>
      <c r="S686" s="107"/>
      <c r="T686" s="107"/>
      <c r="U686" s="107"/>
      <c r="V686" s="107"/>
      <c r="W686" s="107"/>
      <c r="X686" s="107"/>
      <c r="Y686" s="107"/>
      <c r="Z686" s="107"/>
    </row>
    <row r="687" spans="18:26" s="36" customFormat="1" ht="14.25" x14ac:dyDescent="0.2">
      <c r="R687" s="111"/>
      <c r="S687" s="107"/>
      <c r="T687" s="107"/>
      <c r="U687" s="107"/>
      <c r="V687" s="107"/>
      <c r="W687" s="107"/>
      <c r="X687" s="107"/>
      <c r="Y687" s="107"/>
      <c r="Z687" s="107"/>
    </row>
    <row r="688" spans="18:26" s="36" customFormat="1" ht="14.25" x14ac:dyDescent="0.2">
      <c r="R688" s="111"/>
      <c r="S688" s="107"/>
      <c r="T688" s="107"/>
      <c r="U688" s="107"/>
      <c r="V688" s="107"/>
      <c r="W688" s="107"/>
      <c r="X688" s="107"/>
      <c r="Y688" s="107"/>
      <c r="Z688" s="107"/>
    </row>
    <row r="689" spans="18:26" s="36" customFormat="1" ht="14.25" x14ac:dyDescent="0.2">
      <c r="R689" s="111"/>
      <c r="S689" s="107"/>
      <c r="T689" s="107"/>
      <c r="U689" s="107"/>
      <c r="V689" s="107"/>
      <c r="W689" s="107"/>
      <c r="X689" s="107"/>
      <c r="Y689" s="107"/>
      <c r="Z689" s="107"/>
    </row>
    <row r="690" spans="18:26" s="36" customFormat="1" ht="14.25" x14ac:dyDescent="0.2">
      <c r="R690" s="111"/>
      <c r="S690" s="107"/>
      <c r="T690" s="107"/>
      <c r="U690" s="107"/>
      <c r="V690" s="107"/>
      <c r="W690" s="107"/>
      <c r="X690" s="107"/>
      <c r="Y690" s="107"/>
      <c r="Z690" s="107"/>
    </row>
    <row r="691" spans="18:26" s="36" customFormat="1" ht="14.25" x14ac:dyDescent="0.2">
      <c r="R691" s="111"/>
      <c r="S691" s="107"/>
      <c r="T691" s="107"/>
      <c r="U691" s="107"/>
      <c r="V691" s="107"/>
      <c r="W691" s="107"/>
      <c r="X691" s="107"/>
      <c r="Y691" s="107"/>
      <c r="Z691" s="107"/>
    </row>
    <row r="692" spans="18:26" s="36" customFormat="1" ht="14.25" x14ac:dyDescent="0.2">
      <c r="R692" s="111"/>
      <c r="S692" s="107"/>
      <c r="T692" s="107"/>
      <c r="U692" s="107"/>
      <c r="V692" s="107"/>
      <c r="W692" s="107"/>
      <c r="X692" s="107"/>
      <c r="Y692" s="107"/>
      <c r="Z692" s="107"/>
    </row>
    <row r="693" spans="18:26" s="36" customFormat="1" ht="14.25" x14ac:dyDescent="0.2">
      <c r="R693" s="111"/>
      <c r="S693" s="107"/>
      <c r="T693" s="107"/>
      <c r="U693" s="107"/>
      <c r="V693" s="107"/>
      <c r="W693" s="107"/>
      <c r="X693" s="107"/>
      <c r="Y693" s="107"/>
      <c r="Z693" s="107"/>
    </row>
    <row r="694" spans="18:26" s="36" customFormat="1" ht="14.25" x14ac:dyDescent="0.2">
      <c r="R694" s="111"/>
      <c r="S694" s="107"/>
      <c r="T694" s="107"/>
      <c r="U694" s="107"/>
      <c r="V694" s="107"/>
      <c r="W694" s="107"/>
      <c r="X694" s="107"/>
      <c r="Y694" s="107"/>
      <c r="Z694" s="107"/>
    </row>
    <row r="695" spans="18:26" s="36" customFormat="1" ht="14.25" x14ac:dyDescent="0.2">
      <c r="R695" s="111"/>
      <c r="S695" s="107"/>
      <c r="T695" s="107"/>
      <c r="U695" s="107"/>
      <c r="V695" s="107"/>
      <c r="W695" s="107"/>
      <c r="X695" s="107"/>
      <c r="Y695" s="107"/>
      <c r="Z695" s="107"/>
    </row>
    <row r="696" spans="18:26" s="36" customFormat="1" ht="14.25" x14ac:dyDescent="0.2">
      <c r="R696" s="111"/>
      <c r="S696" s="107"/>
      <c r="T696" s="107"/>
      <c r="U696" s="107"/>
      <c r="V696" s="107"/>
      <c r="W696" s="107"/>
      <c r="X696" s="107"/>
      <c r="Y696" s="107"/>
      <c r="Z696" s="107"/>
    </row>
    <row r="697" spans="18:26" s="36" customFormat="1" ht="14.25" x14ac:dyDescent="0.2">
      <c r="R697" s="111"/>
      <c r="S697" s="107"/>
      <c r="T697" s="107"/>
      <c r="U697" s="107"/>
      <c r="V697" s="107"/>
      <c r="W697" s="107"/>
      <c r="X697" s="107"/>
      <c r="Y697" s="107"/>
      <c r="Z697" s="107"/>
    </row>
    <row r="698" spans="18:26" s="36" customFormat="1" ht="14.25" x14ac:dyDescent="0.2">
      <c r="R698" s="111"/>
      <c r="S698" s="107"/>
      <c r="T698" s="107"/>
      <c r="U698" s="107"/>
      <c r="V698" s="107"/>
      <c r="W698" s="107"/>
      <c r="X698" s="107"/>
      <c r="Y698" s="107"/>
      <c r="Z698" s="107"/>
    </row>
    <row r="699" spans="18:26" s="36" customFormat="1" ht="14.25" x14ac:dyDescent="0.2">
      <c r="R699" s="111"/>
      <c r="S699" s="107"/>
      <c r="T699" s="107"/>
      <c r="U699" s="107"/>
      <c r="V699" s="107"/>
      <c r="W699" s="107"/>
      <c r="X699" s="107"/>
      <c r="Y699" s="107"/>
      <c r="Z699" s="107"/>
    </row>
    <row r="700" spans="18:26" s="36" customFormat="1" ht="14.25" x14ac:dyDescent="0.2">
      <c r="R700" s="111"/>
      <c r="S700" s="107"/>
      <c r="T700" s="107"/>
      <c r="U700" s="107"/>
      <c r="V700" s="107"/>
      <c r="W700" s="107"/>
      <c r="X700" s="107"/>
      <c r="Y700" s="107"/>
      <c r="Z700" s="107"/>
    </row>
    <row r="701" spans="18:26" s="36" customFormat="1" ht="14.25" x14ac:dyDescent="0.2">
      <c r="R701" s="111"/>
      <c r="S701" s="107"/>
      <c r="T701" s="107"/>
      <c r="U701" s="107"/>
      <c r="V701" s="107"/>
      <c r="W701" s="107"/>
      <c r="X701" s="107"/>
      <c r="Y701" s="107"/>
      <c r="Z701" s="107"/>
    </row>
    <row r="702" spans="18:26" s="36" customFormat="1" ht="14.25" x14ac:dyDescent="0.2">
      <c r="R702" s="111"/>
      <c r="S702" s="107"/>
      <c r="T702" s="107"/>
      <c r="U702" s="107"/>
      <c r="V702" s="107"/>
      <c r="W702" s="107"/>
      <c r="X702" s="107"/>
      <c r="Y702" s="107"/>
      <c r="Z702" s="107"/>
    </row>
    <row r="703" spans="18:26" s="36" customFormat="1" ht="14.25" x14ac:dyDescent="0.2">
      <c r="R703" s="111"/>
      <c r="S703" s="107"/>
      <c r="T703" s="107"/>
      <c r="U703" s="107"/>
      <c r="V703" s="107"/>
      <c r="W703" s="107"/>
      <c r="X703" s="107"/>
      <c r="Y703" s="107"/>
      <c r="Z703" s="107"/>
    </row>
    <row r="704" spans="18:26" s="36" customFormat="1" ht="14.25" x14ac:dyDescent="0.2">
      <c r="R704" s="111"/>
      <c r="S704" s="107"/>
      <c r="T704" s="107"/>
      <c r="U704" s="107"/>
      <c r="V704" s="107"/>
      <c r="W704" s="107"/>
      <c r="X704" s="107"/>
      <c r="Y704" s="107"/>
      <c r="Z704" s="107"/>
    </row>
    <row r="705" spans="18:26" s="36" customFormat="1" ht="14.25" x14ac:dyDescent="0.2">
      <c r="R705" s="111"/>
      <c r="S705" s="107"/>
      <c r="T705" s="107"/>
      <c r="U705" s="107"/>
      <c r="V705" s="107"/>
      <c r="W705" s="107"/>
      <c r="X705" s="107"/>
      <c r="Y705" s="107"/>
      <c r="Z705" s="107"/>
    </row>
    <row r="706" spans="18:26" s="36" customFormat="1" ht="14.25" x14ac:dyDescent="0.2">
      <c r="R706" s="111"/>
      <c r="S706" s="107"/>
      <c r="T706" s="107"/>
      <c r="U706" s="107"/>
      <c r="V706" s="107"/>
      <c r="W706" s="107"/>
      <c r="X706" s="107"/>
      <c r="Y706" s="107"/>
      <c r="Z706" s="107"/>
    </row>
    <row r="707" spans="18:26" s="36" customFormat="1" ht="14.25" x14ac:dyDescent="0.2">
      <c r="R707" s="111"/>
      <c r="S707" s="107"/>
      <c r="T707" s="107"/>
      <c r="U707" s="107"/>
      <c r="V707" s="107"/>
      <c r="W707" s="107"/>
      <c r="X707" s="107"/>
      <c r="Y707" s="107"/>
      <c r="Z707" s="107"/>
    </row>
    <row r="708" spans="18:26" s="36" customFormat="1" ht="14.25" x14ac:dyDescent="0.2">
      <c r="R708" s="111"/>
      <c r="S708" s="107"/>
      <c r="T708" s="107"/>
      <c r="U708" s="107"/>
      <c r="V708" s="107"/>
      <c r="W708" s="107"/>
      <c r="X708" s="107"/>
      <c r="Y708" s="107"/>
      <c r="Z708" s="107"/>
    </row>
    <row r="709" spans="18:26" s="36" customFormat="1" ht="14.25" x14ac:dyDescent="0.2">
      <c r="R709" s="111"/>
      <c r="S709" s="107"/>
      <c r="T709" s="107"/>
      <c r="U709" s="107"/>
      <c r="V709" s="107"/>
      <c r="W709" s="107"/>
      <c r="X709" s="107"/>
      <c r="Y709" s="107"/>
      <c r="Z709" s="107"/>
    </row>
    <row r="710" spans="18:26" s="36" customFormat="1" ht="14.25" x14ac:dyDescent="0.2">
      <c r="R710" s="111"/>
      <c r="S710" s="107"/>
      <c r="T710" s="107"/>
      <c r="U710" s="107"/>
      <c r="V710" s="107"/>
      <c r="W710" s="107"/>
      <c r="X710" s="107"/>
      <c r="Y710" s="107"/>
      <c r="Z710" s="107"/>
    </row>
    <row r="711" spans="18:26" s="36" customFormat="1" ht="14.25" x14ac:dyDescent="0.2">
      <c r="R711" s="111"/>
      <c r="S711" s="107"/>
      <c r="T711" s="107"/>
      <c r="U711" s="107"/>
      <c r="V711" s="107"/>
      <c r="W711" s="107"/>
      <c r="X711" s="107"/>
      <c r="Y711" s="107"/>
      <c r="Z711" s="107"/>
    </row>
    <row r="712" spans="18:26" s="36" customFormat="1" ht="14.25" x14ac:dyDescent="0.2">
      <c r="R712" s="111"/>
      <c r="S712" s="107"/>
      <c r="T712" s="107"/>
      <c r="U712" s="107"/>
      <c r="V712" s="107"/>
      <c r="W712" s="107"/>
      <c r="X712" s="107"/>
      <c r="Y712" s="107"/>
      <c r="Z712" s="107"/>
    </row>
    <row r="713" spans="18:26" s="36" customFormat="1" ht="14.25" x14ac:dyDescent="0.2">
      <c r="R713" s="111"/>
      <c r="S713" s="107"/>
      <c r="T713" s="107"/>
      <c r="U713" s="107"/>
      <c r="V713" s="107"/>
      <c r="W713" s="107"/>
      <c r="X713" s="107"/>
      <c r="Y713" s="107"/>
      <c r="Z713" s="107"/>
    </row>
    <row r="714" spans="18:26" s="36" customFormat="1" ht="14.25" x14ac:dyDescent="0.2">
      <c r="R714" s="111"/>
      <c r="S714" s="107"/>
      <c r="T714" s="107"/>
      <c r="U714" s="107"/>
      <c r="V714" s="107"/>
      <c r="W714" s="107"/>
      <c r="X714" s="107"/>
      <c r="Y714" s="107"/>
      <c r="Z714" s="107"/>
    </row>
    <row r="715" spans="18:26" s="36" customFormat="1" ht="14.25" x14ac:dyDescent="0.2">
      <c r="R715" s="111"/>
      <c r="S715" s="107"/>
      <c r="T715" s="107"/>
      <c r="U715" s="107"/>
      <c r="V715" s="107"/>
      <c r="W715" s="107"/>
      <c r="X715" s="107"/>
      <c r="Y715" s="107"/>
      <c r="Z715" s="107"/>
    </row>
    <row r="716" spans="18:26" s="36" customFormat="1" ht="14.25" x14ac:dyDescent="0.2">
      <c r="R716" s="111"/>
      <c r="S716" s="107"/>
      <c r="T716" s="107"/>
      <c r="U716" s="107"/>
      <c r="V716" s="107"/>
      <c r="W716" s="107"/>
      <c r="X716" s="107"/>
      <c r="Y716" s="107"/>
      <c r="Z716" s="107"/>
    </row>
    <row r="717" spans="18:26" s="36" customFormat="1" ht="14.25" x14ac:dyDescent="0.2">
      <c r="R717" s="111"/>
      <c r="S717" s="107"/>
      <c r="T717" s="107"/>
      <c r="U717" s="107"/>
      <c r="V717" s="107"/>
      <c r="W717" s="107"/>
      <c r="X717" s="107"/>
      <c r="Y717" s="107"/>
      <c r="Z717" s="107"/>
    </row>
    <row r="718" spans="18:26" s="36" customFormat="1" ht="14.25" x14ac:dyDescent="0.2">
      <c r="R718" s="111"/>
      <c r="S718" s="107"/>
      <c r="T718" s="107"/>
      <c r="U718" s="107"/>
      <c r="V718" s="107"/>
      <c r="W718" s="107"/>
      <c r="X718" s="107"/>
      <c r="Y718" s="107"/>
      <c r="Z718" s="107"/>
    </row>
    <row r="719" spans="18:26" s="36" customFormat="1" ht="14.25" x14ac:dyDescent="0.2">
      <c r="R719" s="111"/>
      <c r="S719" s="107"/>
      <c r="T719" s="107"/>
      <c r="U719" s="107"/>
      <c r="V719" s="107"/>
      <c r="W719" s="107"/>
      <c r="X719" s="107"/>
      <c r="Y719" s="107"/>
      <c r="Z719" s="107"/>
    </row>
    <row r="720" spans="18:26" s="36" customFormat="1" ht="14.25" x14ac:dyDescent="0.2">
      <c r="R720" s="111"/>
      <c r="S720" s="107"/>
      <c r="T720" s="107"/>
      <c r="U720" s="107"/>
      <c r="V720" s="107"/>
      <c r="W720" s="107"/>
      <c r="X720" s="107"/>
      <c r="Y720" s="107"/>
      <c r="Z720" s="107"/>
    </row>
    <row r="721" spans="18:26" s="36" customFormat="1" ht="14.25" x14ac:dyDescent="0.2">
      <c r="R721" s="111"/>
      <c r="S721" s="107"/>
      <c r="T721" s="107"/>
      <c r="U721" s="107"/>
      <c r="V721" s="107"/>
      <c r="W721" s="107"/>
      <c r="X721" s="107"/>
      <c r="Y721" s="107"/>
      <c r="Z721" s="107"/>
    </row>
    <row r="722" spans="18:26" s="36" customFormat="1" ht="14.25" x14ac:dyDescent="0.2">
      <c r="R722" s="111"/>
      <c r="S722" s="107"/>
      <c r="T722" s="107"/>
      <c r="U722" s="107"/>
      <c r="V722" s="107"/>
      <c r="W722" s="107"/>
      <c r="X722" s="107"/>
      <c r="Y722" s="107"/>
      <c r="Z722" s="107"/>
    </row>
    <row r="723" spans="18:26" s="36" customFormat="1" ht="14.25" x14ac:dyDescent="0.2">
      <c r="R723" s="111"/>
      <c r="S723" s="107"/>
      <c r="T723" s="107"/>
      <c r="U723" s="107"/>
      <c r="V723" s="107"/>
      <c r="W723" s="107"/>
      <c r="X723" s="107"/>
      <c r="Y723" s="107"/>
      <c r="Z723" s="107"/>
    </row>
    <row r="724" spans="18:26" s="36" customFormat="1" ht="14.25" x14ac:dyDescent="0.2">
      <c r="R724" s="111"/>
      <c r="S724" s="107"/>
      <c r="T724" s="107"/>
      <c r="U724" s="107"/>
      <c r="V724" s="107"/>
      <c r="W724" s="107"/>
      <c r="X724" s="107"/>
      <c r="Y724" s="107"/>
      <c r="Z724" s="107"/>
    </row>
    <row r="725" spans="18:26" s="36" customFormat="1" ht="14.25" x14ac:dyDescent="0.2">
      <c r="R725" s="111"/>
      <c r="S725" s="107"/>
      <c r="T725" s="107"/>
      <c r="U725" s="107"/>
      <c r="V725" s="107"/>
      <c r="W725" s="107"/>
      <c r="X725" s="107"/>
      <c r="Y725" s="107"/>
      <c r="Z725" s="107"/>
    </row>
    <row r="726" spans="18:26" s="36" customFormat="1" ht="14.25" x14ac:dyDescent="0.2">
      <c r="R726" s="111"/>
      <c r="S726" s="107"/>
      <c r="T726" s="107"/>
      <c r="U726" s="107"/>
      <c r="V726" s="107"/>
      <c r="W726" s="107"/>
      <c r="X726" s="107"/>
      <c r="Y726" s="107"/>
      <c r="Z726" s="107"/>
    </row>
    <row r="727" spans="18:26" s="36" customFormat="1" ht="14.25" x14ac:dyDescent="0.2">
      <c r="R727" s="111"/>
      <c r="S727" s="107"/>
      <c r="T727" s="107"/>
      <c r="U727" s="107"/>
      <c r="V727" s="107"/>
      <c r="W727" s="107"/>
      <c r="X727" s="107"/>
      <c r="Y727" s="107"/>
      <c r="Z727" s="107"/>
    </row>
    <row r="728" spans="18:26" s="36" customFormat="1" ht="14.25" x14ac:dyDescent="0.2">
      <c r="R728" s="111"/>
      <c r="S728" s="107"/>
      <c r="T728" s="107"/>
      <c r="U728" s="107"/>
      <c r="V728" s="107"/>
      <c r="W728" s="107"/>
      <c r="X728" s="107"/>
      <c r="Y728" s="107"/>
      <c r="Z728" s="107"/>
    </row>
    <row r="729" spans="18:26" s="36" customFormat="1" ht="14.25" x14ac:dyDescent="0.2">
      <c r="R729" s="111"/>
      <c r="S729" s="107"/>
      <c r="T729" s="107"/>
      <c r="U729" s="107"/>
      <c r="V729" s="107"/>
      <c r="W729" s="107"/>
      <c r="X729" s="107"/>
      <c r="Y729" s="107"/>
      <c r="Z729" s="107"/>
    </row>
    <row r="730" spans="18:26" s="36" customFormat="1" ht="14.25" x14ac:dyDescent="0.2">
      <c r="R730" s="111"/>
      <c r="S730" s="107"/>
      <c r="T730" s="107"/>
      <c r="U730" s="107"/>
      <c r="V730" s="107"/>
      <c r="W730" s="107"/>
      <c r="X730" s="107"/>
      <c r="Y730" s="107"/>
      <c r="Z730" s="107"/>
    </row>
    <row r="731" spans="18:26" s="36" customFormat="1" ht="14.25" x14ac:dyDescent="0.2">
      <c r="R731" s="111"/>
      <c r="S731" s="107"/>
      <c r="T731" s="107"/>
      <c r="U731" s="107"/>
      <c r="V731" s="107"/>
      <c r="W731" s="107"/>
      <c r="X731" s="107"/>
      <c r="Y731" s="107"/>
      <c r="Z731" s="107"/>
    </row>
    <row r="732" spans="18:26" s="36" customFormat="1" ht="14.25" x14ac:dyDescent="0.2">
      <c r="R732" s="111"/>
      <c r="S732" s="107"/>
      <c r="T732" s="107"/>
      <c r="U732" s="107"/>
      <c r="V732" s="107"/>
      <c r="W732" s="107"/>
      <c r="X732" s="107"/>
      <c r="Y732" s="107"/>
      <c r="Z732" s="107"/>
    </row>
    <row r="733" spans="18:26" s="36" customFormat="1" ht="14.25" x14ac:dyDescent="0.2">
      <c r="R733" s="111"/>
      <c r="S733" s="107"/>
      <c r="T733" s="107"/>
      <c r="U733" s="107"/>
      <c r="V733" s="107"/>
      <c r="W733" s="107"/>
      <c r="X733" s="107"/>
      <c r="Y733" s="107"/>
      <c r="Z733" s="107"/>
    </row>
    <row r="734" spans="18:26" s="36" customFormat="1" ht="14.25" x14ac:dyDescent="0.2">
      <c r="R734" s="111"/>
      <c r="S734" s="107"/>
      <c r="T734" s="107"/>
      <c r="U734" s="107"/>
      <c r="V734" s="107"/>
      <c r="W734" s="107"/>
      <c r="X734" s="107"/>
      <c r="Y734" s="107"/>
      <c r="Z734" s="107"/>
    </row>
    <row r="735" spans="18:26" s="36" customFormat="1" ht="14.25" x14ac:dyDescent="0.2">
      <c r="R735" s="111"/>
      <c r="S735" s="107"/>
      <c r="T735" s="107"/>
      <c r="U735" s="107"/>
      <c r="V735" s="107"/>
      <c r="W735" s="107"/>
      <c r="X735" s="107"/>
      <c r="Y735" s="107"/>
      <c r="Z735" s="107"/>
    </row>
    <row r="736" spans="18:26" s="36" customFormat="1" ht="14.25" x14ac:dyDescent="0.2">
      <c r="R736" s="111"/>
      <c r="S736" s="107"/>
      <c r="T736" s="107"/>
      <c r="U736" s="107"/>
      <c r="V736" s="107"/>
      <c r="W736" s="107"/>
      <c r="X736" s="107"/>
      <c r="Y736" s="107"/>
      <c r="Z736" s="107"/>
    </row>
    <row r="737" spans="18:26" s="36" customFormat="1" ht="14.25" x14ac:dyDescent="0.2">
      <c r="R737" s="111"/>
      <c r="S737" s="107"/>
      <c r="T737" s="107"/>
      <c r="U737" s="107"/>
      <c r="V737" s="107"/>
      <c r="W737" s="107"/>
      <c r="X737" s="107"/>
      <c r="Y737" s="107"/>
      <c r="Z737" s="107"/>
    </row>
    <row r="738" spans="18:26" s="36" customFormat="1" ht="14.25" x14ac:dyDescent="0.2">
      <c r="R738" s="111"/>
      <c r="S738" s="107"/>
      <c r="T738" s="107"/>
      <c r="U738" s="107"/>
      <c r="V738" s="107"/>
      <c r="W738" s="107"/>
      <c r="X738" s="107"/>
      <c r="Y738" s="107"/>
      <c r="Z738" s="107"/>
    </row>
    <row r="739" spans="18:26" s="36" customFormat="1" ht="14.25" x14ac:dyDescent="0.2">
      <c r="R739" s="111"/>
      <c r="S739" s="107"/>
      <c r="T739" s="107"/>
      <c r="U739" s="107"/>
      <c r="V739" s="107"/>
      <c r="W739" s="107"/>
      <c r="X739" s="107"/>
      <c r="Y739" s="107"/>
      <c r="Z739" s="107"/>
    </row>
    <row r="740" spans="18:26" s="36" customFormat="1" ht="14.25" x14ac:dyDescent="0.2">
      <c r="R740" s="111"/>
      <c r="S740" s="107"/>
      <c r="T740" s="107"/>
      <c r="U740" s="107"/>
      <c r="V740" s="107"/>
      <c r="W740" s="107"/>
      <c r="X740" s="107"/>
      <c r="Y740" s="107"/>
      <c r="Z740" s="107"/>
    </row>
    <row r="741" spans="18:26" s="36" customFormat="1" ht="14.25" x14ac:dyDescent="0.2">
      <c r="R741" s="111"/>
      <c r="S741" s="107"/>
      <c r="T741" s="107"/>
      <c r="U741" s="107"/>
      <c r="V741" s="107"/>
      <c r="W741" s="107"/>
      <c r="X741" s="107"/>
      <c r="Y741" s="107"/>
      <c r="Z741" s="107"/>
    </row>
    <row r="742" spans="18:26" s="36" customFormat="1" ht="14.25" x14ac:dyDescent="0.2">
      <c r="R742" s="111"/>
      <c r="S742" s="107"/>
      <c r="T742" s="107"/>
      <c r="U742" s="107"/>
      <c r="V742" s="107"/>
      <c r="W742" s="107"/>
      <c r="X742" s="107"/>
      <c r="Y742" s="107"/>
      <c r="Z742" s="107"/>
    </row>
    <row r="743" spans="18:26" s="36" customFormat="1" ht="14.25" x14ac:dyDescent="0.2">
      <c r="R743" s="111"/>
      <c r="S743" s="107"/>
      <c r="T743" s="107"/>
      <c r="U743" s="107"/>
      <c r="V743" s="107"/>
      <c r="W743" s="107"/>
      <c r="X743" s="107"/>
      <c r="Y743" s="107"/>
      <c r="Z743" s="107"/>
    </row>
    <row r="744" spans="18:26" s="36" customFormat="1" ht="14.25" x14ac:dyDescent="0.2">
      <c r="R744" s="111"/>
      <c r="S744" s="107"/>
      <c r="T744" s="107"/>
      <c r="U744" s="107"/>
      <c r="V744" s="107"/>
      <c r="W744" s="107"/>
      <c r="X744" s="107"/>
      <c r="Y744" s="107"/>
      <c r="Z744" s="107"/>
    </row>
    <row r="745" spans="18:26" s="36" customFormat="1" ht="14.25" x14ac:dyDescent="0.2">
      <c r="R745" s="111"/>
      <c r="S745" s="107"/>
      <c r="T745" s="107"/>
      <c r="U745" s="107"/>
      <c r="V745" s="107"/>
      <c r="W745" s="107"/>
      <c r="X745" s="107"/>
      <c r="Y745" s="107"/>
      <c r="Z745" s="107"/>
    </row>
    <row r="746" spans="18:26" s="36" customFormat="1" ht="14.25" x14ac:dyDescent="0.2">
      <c r="R746" s="111"/>
      <c r="S746" s="107"/>
      <c r="T746" s="107"/>
      <c r="U746" s="107"/>
      <c r="V746" s="107"/>
      <c r="W746" s="107"/>
      <c r="X746" s="107"/>
      <c r="Y746" s="107"/>
      <c r="Z746" s="107"/>
    </row>
    <row r="747" spans="18:26" s="36" customFormat="1" ht="14.25" x14ac:dyDescent="0.2">
      <c r="R747" s="111"/>
      <c r="S747" s="107"/>
      <c r="T747" s="107"/>
      <c r="U747" s="107"/>
      <c r="V747" s="107"/>
      <c r="W747" s="107"/>
      <c r="X747" s="107"/>
      <c r="Y747" s="107"/>
      <c r="Z747" s="107"/>
    </row>
    <row r="748" spans="18:26" s="36" customFormat="1" ht="14.25" x14ac:dyDescent="0.2">
      <c r="R748" s="111"/>
      <c r="S748" s="107"/>
      <c r="T748" s="107"/>
      <c r="U748" s="107"/>
      <c r="V748" s="107"/>
      <c r="W748" s="107"/>
      <c r="X748" s="107"/>
      <c r="Y748" s="107"/>
      <c r="Z748" s="107"/>
    </row>
    <row r="749" spans="18:26" s="36" customFormat="1" ht="14.25" x14ac:dyDescent="0.2">
      <c r="R749" s="111"/>
      <c r="S749" s="107"/>
      <c r="T749" s="107"/>
      <c r="U749" s="107"/>
      <c r="V749" s="107"/>
      <c r="W749" s="107"/>
      <c r="X749" s="107"/>
      <c r="Y749" s="107"/>
      <c r="Z749" s="107"/>
    </row>
    <row r="750" spans="18:26" s="36" customFormat="1" ht="14.25" x14ac:dyDescent="0.2">
      <c r="R750" s="111"/>
      <c r="S750" s="107"/>
      <c r="T750" s="107"/>
      <c r="U750" s="107"/>
      <c r="V750" s="107"/>
      <c r="W750" s="107"/>
      <c r="X750" s="107"/>
      <c r="Y750" s="107"/>
      <c r="Z750" s="107"/>
    </row>
    <row r="751" spans="18:26" s="36" customFormat="1" ht="14.25" x14ac:dyDescent="0.2">
      <c r="R751" s="111"/>
      <c r="S751" s="107"/>
      <c r="T751" s="107"/>
      <c r="U751" s="107"/>
      <c r="V751" s="107"/>
      <c r="W751" s="107"/>
      <c r="X751" s="107"/>
      <c r="Y751" s="107"/>
      <c r="Z751" s="107"/>
    </row>
    <row r="752" spans="18:26" s="36" customFormat="1" ht="14.25" x14ac:dyDescent="0.2">
      <c r="R752" s="111"/>
      <c r="S752" s="107"/>
      <c r="T752" s="107"/>
      <c r="U752" s="107"/>
      <c r="V752" s="107"/>
      <c r="W752" s="107"/>
      <c r="X752" s="107"/>
      <c r="Y752" s="107"/>
      <c r="Z752" s="107"/>
    </row>
    <row r="753" spans="18:26" s="36" customFormat="1" ht="14.25" x14ac:dyDescent="0.2">
      <c r="R753" s="111"/>
      <c r="S753" s="107"/>
      <c r="T753" s="107"/>
      <c r="U753" s="107"/>
      <c r="V753" s="107"/>
      <c r="W753" s="107"/>
      <c r="X753" s="107"/>
      <c r="Y753" s="107"/>
      <c r="Z753" s="107"/>
    </row>
    <row r="754" spans="18:26" s="36" customFormat="1" ht="14.25" x14ac:dyDescent="0.2">
      <c r="R754" s="111"/>
      <c r="S754" s="107"/>
      <c r="T754" s="107"/>
      <c r="U754" s="107"/>
      <c r="V754" s="107"/>
      <c r="W754" s="107"/>
      <c r="X754" s="107"/>
      <c r="Y754" s="107"/>
      <c r="Z754" s="107"/>
    </row>
    <row r="755" spans="18:26" s="36" customFormat="1" ht="14.25" x14ac:dyDescent="0.2">
      <c r="R755" s="111"/>
      <c r="S755" s="107"/>
      <c r="T755" s="107"/>
      <c r="U755" s="107"/>
      <c r="V755" s="107"/>
      <c r="W755" s="107"/>
      <c r="X755" s="107"/>
      <c r="Y755" s="107"/>
      <c r="Z755" s="107"/>
    </row>
    <row r="756" spans="18:26" s="36" customFormat="1" ht="14.25" x14ac:dyDescent="0.2">
      <c r="R756" s="111"/>
      <c r="S756" s="107"/>
      <c r="T756" s="107"/>
      <c r="U756" s="107"/>
      <c r="V756" s="107"/>
      <c r="W756" s="107"/>
      <c r="X756" s="107"/>
      <c r="Y756" s="107"/>
      <c r="Z756" s="107"/>
    </row>
    <row r="757" spans="18:26" s="36" customFormat="1" ht="14.25" x14ac:dyDescent="0.2">
      <c r="R757" s="111"/>
      <c r="S757" s="107"/>
      <c r="T757" s="107"/>
      <c r="U757" s="107"/>
      <c r="V757" s="107"/>
      <c r="W757" s="107"/>
      <c r="X757" s="107"/>
      <c r="Y757" s="107"/>
      <c r="Z757" s="107"/>
    </row>
    <row r="758" spans="18:26" s="36" customFormat="1" ht="14.25" x14ac:dyDescent="0.2">
      <c r="R758" s="111"/>
      <c r="S758" s="107"/>
      <c r="T758" s="107"/>
      <c r="U758" s="107"/>
      <c r="V758" s="107"/>
      <c r="W758" s="107"/>
      <c r="X758" s="107"/>
      <c r="Y758" s="107"/>
      <c r="Z758" s="107"/>
    </row>
    <row r="759" spans="18:26" s="36" customFormat="1" ht="14.25" x14ac:dyDescent="0.2">
      <c r="R759" s="111"/>
      <c r="S759" s="107"/>
      <c r="T759" s="107"/>
      <c r="U759" s="107"/>
      <c r="V759" s="107"/>
      <c r="W759" s="107"/>
      <c r="X759" s="107"/>
      <c r="Y759" s="107"/>
      <c r="Z759" s="107"/>
    </row>
    <row r="760" spans="18:26" s="36" customFormat="1" ht="14.25" x14ac:dyDescent="0.2">
      <c r="R760" s="111"/>
      <c r="S760" s="107"/>
      <c r="T760" s="107"/>
      <c r="U760" s="107"/>
      <c r="V760" s="107"/>
      <c r="W760" s="107"/>
      <c r="X760" s="107"/>
      <c r="Y760" s="107"/>
      <c r="Z760" s="107"/>
    </row>
    <row r="761" spans="18:26" s="36" customFormat="1" ht="14.25" x14ac:dyDescent="0.2">
      <c r="R761" s="111"/>
      <c r="S761" s="107"/>
      <c r="T761" s="107"/>
      <c r="U761" s="107"/>
      <c r="V761" s="107"/>
      <c r="W761" s="107"/>
      <c r="X761" s="107"/>
      <c r="Y761" s="107"/>
      <c r="Z761" s="107"/>
    </row>
    <row r="762" spans="18:26" s="36" customFormat="1" ht="14.25" x14ac:dyDescent="0.2">
      <c r="R762" s="111"/>
      <c r="S762" s="107"/>
      <c r="T762" s="107"/>
      <c r="U762" s="107"/>
      <c r="V762" s="107"/>
      <c r="W762" s="107"/>
      <c r="X762" s="107"/>
      <c r="Y762" s="107"/>
      <c r="Z762" s="107"/>
    </row>
    <row r="763" spans="18:26" s="36" customFormat="1" ht="14.25" x14ac:dyDescent="0.2">
      <c r="R763" s="111"/>
      <c r="S763" s="107"/>
      <c r="T763" s="107"/>
      <c r="U763" s="107"/>
      <c r="V763" s="107"/>
      <c r="W763" s="107"/>
      <c r="X763" s="107"/>
      <c r="Y763" s="107"/>
      <c r="Z763" s="107"/>
    </row>
    <row r="764" spans="18:26" s="36" customFormat="1" ht="14.25" x14ac:dyDescent="0.2">
      <c r="R764" s="111"/>
      <c r="S764" s="107"/>
      <c r="T764" s="107"/>
      <c r="U764" s="107"/>
      <c r="V764" s="107"/>
      <c r="W764" s="107"/>
      <c r="X764" s="107"/>
      <c r="Y764" s="107"/>
      <c r="Z764" s="107"/>
    </row>
    <row r="765" spans="18:26" s="36" customFormat="1" ht="14.25" x14ac:dyDescent="0.2">
      <c r="R765" s="111"/>
      <c r="S765" s="107"/>
      <c r="T765" s="107"/>
      <c r="U765" s="107"/>
      <c r="V765" s="107"/>
      <c r="W765" s="107"/>
      <c r="X765" s="107"/>
      <c r="Y765" s="107"/>
      <c r="Z765" s="107"/>
    </row>
    <row r="766" spans="18:26" s="36" customFormat="1" ht="14.25" x14ac:dyDescent="0.2">
      <c r="R766" s="111"/>
      <c r="S766" s="107"/>
      <c r="T766" s="107"/>
      <c r="U766" s="107"/>
      <c r="V766" s="107"/>
      <c r="W766" s="107"/>
      <c r="X766" s="107"/>
      <c r="Y766" s="107"/>
      <c r="Z766" s="107"/>
    </row>
    <row r="767" spans="18:26" s="36" customFormat="1" ht="14.25" x14ac:dyDescent="0.2">
      <c r="R767" s="111"/>
      <c r="S767" s="107"/>
      <c r="T767" s="107"/>
      <c r="U767" s="107"/>
      <c r="V767" s="107"/>
      <c r="W767" s="107"/>
      <c r="X767" s="107"/>
      <c r="Y767" s="107"/>
      <c r="Z767" s="107"/>
    </row>
    <row r="768" spans="18:26" s="36" customFormat="1" ht="14.25" x14ac:dyDescent="0.2">
      <c r="R768" s="111"/>
      <c r="S768" s="107"/>
      <c r="T768" s="107"/>
      <c r="U768" s="107"/>
      <c r="V768" s="107"/>
      <c r="W768" s="107"/>
      <c r="X768" s="107"/>
      <c r="Y768" s="107"/>
      <c r="Z768" s="107"/>
    </row>
    <row r="769" spans="18:26" s="36" customFormat="1" ht="14.25" x14ac:dyDescent="0.2">
      <c r="R769" s="111"/>
      <c r="S769" s="107"/>
      <c r="T769" s="107"/>
      <c r="U769" s="107"/>
      <c r="V769" s="107"/>
      <c r="W769" s="107"/>
      <c r="X769" s="107"/>
      <c r="Y769" s="107"/>
      <c r="Z769" s="107"/>
    </row>
    <row r="770" spans="18:26" s="36" customFormat="1" ht="14.25" x14ac:dyDescent="0.2">
      <c r="R770" s="111"/>
      <c r="S770" s="107"/>
      <c r="T770" s="107"/>
      <c r="U770" s="107"/>
      <c r="V770" s="107"/>
      <c r="W770" s="107"/>
      <c r="X770" s="107"/>
      <c r="Y770" s="107"/>
      <c r="Z770" s="107"/>
    </row>
    <row r="771" spans="18:26" s="36" customFormat="1" ht="14.25" x14ac:dyDescent="0.2">
      <c r="R771" s="111"/>
      <c r="S771" s="107"/>
      <c r="T771" s="107"/>
      <c r="U771" s="107"/>
      <c r="V771" s="107"/>
      <c r="W771" s="107"/>
      <c r="X771" s="107"/>
      <c r="Y771" s="107"/>
      <c r="Z771" s="107"/>
    </row>
    <row r="772" spans="18:26" s="36" customFormat="1" ht="14.25" x14ac:dyDescent="0.2">
      <c r="R772" s="111"/>
      <c r="S772" s="107"/>
      <c r="T772" s="107"/>
      <c r="U772" s="107"/>
      <c r="V772" s="107"/>
      <c r="W772" s="107"/>
      <c r="X772" s="107"/>
      <c r="Y772" s="107"/>
      <c r="Z772" s="107"/>
    </row>
    <row r="773" spans="18:26" s="36" customFormat="1" ht="14.25" x14ac:dyDescent="0.2">
      <c r="R773" s="111"/>
      <c r="S773" s="107"/>
      <c r="T773" s="107"/>
      <c r="U773" s="107"/>
      <c r="V773" s="107"/>
      <c r="W773" s="107"/>
      <c r="X773" s="107"/>
      <c r="Y773" s="107"/>
      <c r="Z773" s="107"/>
    </row>
    <row r="774" spans="18:26" s="36" customFormat="1" ht="14.25" x14ac:dyDescent="0.2">
      <c r="R774" s="111"/>
      <c r="S774" s="107"/>
      <c r="T774" s="107"/>
      <c r="U774" s="107"/>
      <c r="V774" s="107"/>
      <c r="W774" s="107"/>
      <c r="X774" s="107"/>
      <c r="Y774" s="107"/>
      <c r="Z774" s="107"/>
    </row>
    <row r="775" spans="18:26" s="36" customFormat="1" ht="14.25" x14ac:dyDescent="0.2">
      <c r="R775" s="111"/>
      <c r="S775" s="107"/>
      <c r="T775" s="107"/>
      <c r="U775" s="107"/>
      <c r="V775" s="107"/>
      <c r="W775" s="107"/>
      <c r="X775" s="107"/>
      <c r="Y775" s="107"/>
      <c r="Z775" s="107"/>
    </row>
    <row r="776" spans="18:26" s="36" customFormat="1" ht="14.25" x14ac:dyDescent="0.2">
      <c r="R776" s="111"/>
      <c r="S776" s="107"/>
      <c r="T776" s="107"/>
      <c r="U776" s="107"/>
      <c r="V776" s="107"/>
      <c r="W776" s="107"/>
      <c r="X776" s="107"/>
      <c r="Y776" s="107"/>
      <c r="Z776" s="107"/>
    </row>
    <row r="777" spans="18:26" s="36" customFormat="1" ht="14.25" x14ac:dyDescent="0.2">
      <c r="R777" s="111"/>
      <c r="S777" s="107"/>
      <c r="T777" s="107"/>
      <c r="U777" s="107"/>
      <c r="V777" s="107"/>
      <c r="W777" s="107"/>
      <c r="X777" s="107"/>
      <c r="Y777" s="107"/>
      <c r="Z777" s="107"/>
    </row>
    <row r="778" spans="18:26" s="36" customFormat="1" ht="14.25" x14ac:dyDescent="0.2">
      <c r="R778" s="111"/>
      <c r="S778" s="107"/>
      <c r="T778" s="107"/>
      <c r="U778" s="107"/>
      <c r="V778" s="107"/>
      <c r="W778" s="107"/>
      <c r="X778" s="107"/>
      <c r="Y778" s="107"/>
      <c r="Z778" s="107"/>
    </row>
    <row r="779" spans="18:26" s="36" customFormat="1" ht="14.25" x14ac:dyDescent="0.2">
      <c r="R779" s="111"/>
      <c r="S779" s="107"/>
      <c r="T779" s="107"/>
      <c r="U779" s="107"/>
      <c r="V779" s="107"/>
      <c r="W779" s="107"/>
      <c r="X779" s="107"/>
      <c r="Y779" s="107"/>
      <c r="Z779" s="107"/>
    </row>
    <row r="780" spans="18:26" s="36" customFormat="1" ht="14.25" x14ac:dyDescent="0.2">
      <c r="R780" s="111"/>
      <c r="S780" s="107"/>
      <c r="T780" s="107"/>
      <c r="U780" s="107"/>
      <c r="V780" s="107"/>
      <c r="W780" s="107"/>
      <c r="X780" s="107"/>
      <c r="Y780" s="107"/>
      <c r="Z780" s="107"/>
    </row>
    <row r="781" spans="18:26" s="36" customFormat="1" ht="14.25" x14ac:dyDescent="0.2">
      <c r="R781" s="111"/>
      <c r="S781" s="107"/>
      <c r="T781" s="107"/>
      <c r="U781" s="107"/>
      <c r="V781" s="107"/>
      <c r="W781" s="107"/>
      <c r="X781" s="107"/>
      <c r="Y781" s="107"/>
      <c r="Z781" s="107"/>
    </row>
    <row r="782" spans="18:26" s="36" customFormat="1" ht="14.25" x14ac:dyDescent="0.2">
      <c r="R782" s="111"/>
      <c r="S782" s="107"/>
      <c r="T782" s="107"/>
      <c r="U782" s="107"/>
      <c r="V782" s="107"/>
      <c r="W782" s="107"/>
      <c r="X782" s="107"/>
      <c r="Y782" s="107"/>
      <c r="Z782" s="107"/>
    </row>
    <row r="783" spans="18:26" s="36" customFormat="1" ht="14.25" x14ac:dyDescent="0.2">
      <c r="R783" s="111"/>
      <c r="S783" s="107"/>
      <c r="T783" s="107"/>
      <c r="U783" s="107"/>
      <c r="V783" s="107"/>
      <c r="W783" s="107"/>
      <c r="X783" s="107"/>
      <c r="Y783" s="107"/>
      <c r="Z783" s="107"/>
    </row>
    <row r="784" spans="18:26" s="36" customFormat="1" ht="14.25" x14ac:dyDescent="0.2">
      <c r="R784" s="111"/>
      <c r="S784" s="107"/>
      <c r="T784" s="107"/>
      <c r="U784" s="107"/>
      <c r="V784" s="107"/>
      <c r="W784" s="107"/>
      <c r="X784" s="107"/>
      <c r="Y784" s="107"/>
      <c r="Z784" s="107"/>
    </row>
    <row r="785" spans="18:26" s="36" customFormat="1" ht="14.25" x14ac:dyDescent="0.2">
      <c r="R785" s="111"/>
      <c r="S785" s="107"/>
      <c r="T785" s="107"/>
      <c r="U785" s="107"/>
      <c r="V785" s="107"/>
      <c r="W785" s="107"/>
      <c r="X785" s="107"/>
      <c r="Y785" s="107"/>
      <c r="Z785" s="107"/>
    </row>
    <row r="786" spans="18:26" s="36" customFormat="1" ht="14.25" x14ac:dyDescent="0.2">
      <c r="R786" s="111"/>
      <c r="S786" s="107"/>
      <c r="T786" s="107"/>
      <c r="U786" s="107"/>
      <c r="V786" s="107"/>
      <c r="W786" s="107"/>
      <c r="X786" s="107"/>
      <c r="Y786" s="107"/>
      <c r="Z786" s="107"/>
    </row>
    <row r="787" spans="18:26" s="36" customFormat="1" ht="14.25" x14ac:dyDescent="0.2">
      <c r="R787" s="111"/>
      <c r="S787" s="107"/>
      <c r="T787" s="107"/>
      <c r="U787" s="107"/>
      <c r="V787" s="107"/>
      <c r="W787" s="107"/>
      <c r="X787" s="107"/>
      <c r="Y787" s="107"/>
      <c r="Z787" s="107"/>
    </row>
    <row r="788" spans="18:26" s="36" customFormat="1" ht="14.25" x14ac:dyDescent="0.2">
      <c r="R788" s="111"/>
      <c r="S788" s="107"/>
      <c r="T788" s="107"/>
      <c r="U788" s="107"/>
      <c r="V788" s="107"/>
      <c r="W788" s="107"/>
      <c r="X788" s="107"/>
      <c r="Y788" s="107"/>
      <c r="Z788" s="107"/>
    </row>
    <row r="789" spans="18:26" s="36" customFormat="1" ht="14.25" x14ac:dyDescent="0.2">
      <c r="R789" s="111"/>
      <c r="S789" s="107"/>
      <c r="T789" s="107"/>
      <c r="U789" s="107"/>
      <c r="V789" s="107"/>
      <c r="W789" s="107"/>
      <c r="X789" s="107"/>
      <c r="Y789" s="107"/>
      <c r="Z789" s="107"/>
    </row>
    <row r="790" spans="18:26" s="36" customFormat="1" ht="14.25" x14ac:dyDescent="0.2">
      <c r="R790" s="111"/>
      <c r="S790" s="107"/>
      <c r="T790" s="107"/>
      <c r="U790" s="107"/>
      <c r="V790" s="107"/>
      <c r="W790" s="107"/>
      <c r="X790" s="107"/>
      <c r="Y790" s="107"/>
      <c r="Z790" s="107"/>
    </row>
    <row r="791" spans="18:26" s="36" customFormat="1" ht="14.25" x14ac:dyDescent="0.2">
      <c r="R791" s="111"/>
      <c r="S791" s="107"/>
      <c r="T791" s="107"/>
      <c r="U791" s="107"/>
      <c r="V791" s="107"/>
      <c r="W791" s="107"/>
      <c r="X791" s="107"/>
      <c r="Y791" s="107"/>
      <c r="Z791" s="107"/>
    </row>
    <row r="792" spans="18:26" s="36" customFormat="1" ht="14.25" x14ac:dyDescent="0.2">
      <c r="R792" s="111"/>
      <c r="S792" s="107"/>
      <c r="T792" s="107"/>
      <c r="U792" s="107"/>
      <c r="V792" s="107"/>
      <c r="W792" s="107"/>
      <c r="X792" s="107"/>
      <c r="Y792" s="107"/>
      <c r="Z792" s="107"/>
    </row>
    <row r="793" spans="18:26" s="36" customFormat="1" ht="14.25" x14ac:dyDescent="0.2">
      <c r="R793" s="111"/>
      <c r="S793" s="107"/>
      <c r="T793" s="107"/>
      <c r="U793" s="107"/>
      <c r="V793" s="107"/>
      <c r="W793" s="107"/>
      <c r="X793" s="107"/>
      <c r="Y793" s="107"/>
      <c r="Z793" s="107"/>
    </row>
    <row r="794" spans="18:26" s="36" customFormat="1" ht="14.25" x14ac:dyDescent="0.2">
      <c r="R794" s="111"/>
      <c r="S794" s="107"/>
      <c r="T794" s="107"/>
      <c r="U794" s="107"/>
      <c r="V794" s="107"/>
      <c r="W794" s="107"/>
      <c r="X794" s="107"/>
      <c r="Y794" s="107"/>
      <c r="Z794" s="107"/>
    </row>
    <row r="795" spans="18:26" s="36" customFormat="1" ht="14.25" x14ac:dyDescent="0.2">
      <c r="R795" s="111"/>
      <c r="S795" s="107"/>
      <c r="T795" s="107"/>
      <c r="U795" s="107"/>
      <c r="V795" s="107"/>
      <c r="W795" s="107"/>
      <c r="X795" s="107"/>
      <c r="Y795" s="107"/>
      <c r="Z795" s="107"/>
    </row>
    <row r="796" spans="18:26" s="36" customFormat="1" ht="14.25" x14ac:dyDescent="0.2">
      <c r="R796" s="111"/>
      <c r="S796" s="107"/>
      <c r="T796" s="107"/>
      <c r="U796" s="107"/>
      <c r="V796" s="107"/>
      <c r="W796" s="107"/>
      <c r="X796" s="107"/>
      <c r="Y796" s="107"/>
      <c r="Z796" s="107"/>
    </row>
    <row r="797" spans="18:26" s="36" customFormat="1" ht="14.25" x14ac:dyDescent="0.2">
      <c r="R797" s="111"/>
      <c r="S797" s="107"/>
      <c r="T797" s="107"/>
      <c r="U797" s="107"/>
      <c r="V797" s="107"/>
      <c r="W797" s="107"/>
      <c r="X797" s="107"/>
      <c r="Y797" s="107"/>
      <c r="Z797" s="107"/>
    </row>
    <row r="798" spans="18:26" s="36" customFormat="1" ht="14.25" x14ac:dyDescent="0.2">
      <c r="R798" s="111"/>
      <c r="S798" s="107"/>
      <c r="T798" s="107"/>
      <c r="U798" s="107"/>
      <c r="V798" s="107"/>
      <c r="W798" s="107"/>
      <c r="X798" s="107"/>
      <c r="Y798" s="107"/>
      <c r="Z798" s="107"/>
    </row>
    <row r="799" spans="18:26" s="36" customFormat="1" ht="14.25" x14ac:dyDescent="0.2">
      <c r="R799" s="111"/>
      <c r="S799" s="107"/>
      <c r="T799" s="107"/>
      <c r="U799" s="107"/>
      <c r="V799" s="107"/>
      <c r="W799" s="107"/>
      <c r="X799" s="107"/>
      <c r="Y799" s="107"/>
      <c r="Z799" s="107"/>
    </row>
    <row r="800" spans="18:26" s="36" customFormat="1" ht="14.25" x14ac:dyDescent="0.2">
      <c r="R800" s="111"/>
      <c r="S800" s="107"/>
      <c r="T800" s="107"/>
      <c r="U800" s="107"/>
      <c r="V800" s="107"/>
      <c r="W800" s="107"/>
      <c r="X800" s="107"/>
      <c r="Y800" s="107"/>
      <c r="Z800" s="107"/>
    </row>
    <row r="801" spans="18:26" s="36" customFormat="1" ht="14.25" x14ac:dyDescent="0.2">
      <c r="R801" s="111"/>
      <c r="S801" s="107"/>
      <c r="T801" s="107"/>
      <c r="U801" s="107"/>
      <c r="V801" s="107"/>
      <c r="W801" s="107"/>
      <c r="X801" s="107"/>
      <c r="Y801" s="107"/>
      <c r="Z801" s="107"/>
    </row>
    <row r="802" spans="18:26" s="36" customFormat="1" ht="14.25" x14ac:dyDescent="0.2">
      <c r="R802" s="111"/>
      <c r="S802" s="107"/>
      <c r="T802" s="107"/>
      <c r="U802" s="107"/>
      <c r="V802" s="107"/>
      <c r="W802" s="107"/>
      <c r="X802" s="107"/>
      <c r="Y802" s="107"/>
      <c r="Z802" s="107"/>
    </row>
    <row r="803" spans="18:26" s="36" customFormat="1" ht="14.25" x14ac:dyDescent="0.2">
      <c r="R803" s="111"/>
      <c r="S803" s="107"/>
      <c r="T803" s="107"/>
      <c r="U803" s="107"/>
      <c r="V803" s="107"/>
      <c r="W803" s="107"/>
      <c r="X803" s="107"/>
      <c r="Y803" s="107"/>
      <c r="Z803" s="107"/>
    </row>
    <row r="804" spans="18:26" s="36" customFormat="1" ht="14.25" x14ac:dyDescent="0.2">
      <c r="R804" s="111"/>
      <c r="S804" s="107"/>
      <c r="T804" s="107"/>
      <c r="U804" s="107"/>
      <c r="V804" s="107"/>
      <c r="W804" s="107"/>
      <c r="X804" s="107"/>
      <c r="Y804" s="107"/>
      <c r="Z804" s="107"/>
    </row>
    <row r="805" spans="18:26" s="36" customFormat="1" ht="14.25" x14ac:dyDescent="0.2">
      <c r="R805" s="111"/>
      <c r="S805" s="107"/>
      <c r="T805" s="107"/>
      <c r="U805" s="107"/>
      <c r="V805" s="107"/>
      <c r="W805" s="107"/>
      <c r="X805" s="107"/>
      <c r="Y805" s="107"/>
      <c r="Z805" s="107"/>
    </row>
    <row r="806" spans="18:26" s="36" customFormat="1" ht="14.25" x14ac:dyDescent="0.2">
      <c r="R806" s="111"/>
      <c r="S806" s="107"/>
      <c r="T806" s="107"/>
      <c r="U806" s="107"/>
      <c r="V806" s="107"/>
      <c r="W806" s="107"/>
      <c r="X806" s="107"/>
      <c r="Y806" s="107"/>
      <c r="Z806" s="107"/>
    </row>
    <row r="807" spans="18:26" s="36" customFormat="1" ht="14.25" x14ac:dyDescent="0.2">
      <c r="R807" s="111"/>
      <c r="S807" s="107"/>
      <c r="T807" s="107"/>
      <c r="U807" s="107"/>
      <c r="V807" s="107"/>
      <c r="W807" s="107"/>
      <c r="X807" s="107"/>
      <c r="Y807" s="107"/>
      <c r="Z807" s="107"/>
    </row>
    <row r="808" spans="18:26" s="36" customFormat="1" ht="14.25" x14ac:dyDescent="0.2">
      <c r="R808" s="111"/>
      <c r="S808" s="107"/>
      <c r="T808" s="107"/>
      <c r="U808" s="107"/>
      <c r="V808" s="107"/>
      <c r="W808" s="107"/>
      <c r="X808" s="107"/>
      <c r="Y808" s="107"/>
      <c r="Z808" s="107"/>
    </row>
    <row r="809" spans="18:26" s="36" customFormat="1" ht="14.25" x14ac:dyDescent="0.2">
      <c r="R809" s="111"/>
      <c r="S809" s="107"/>
      <c r="T809" s="107"/>
      <c r="U809" s="107"/>
      <c r="V809" s="107"/>
      <c r="W809" s="107"/>
      <c r="X809" s="107"/>
      <c r="Y809" s="107"/>
      <c r="Z809" s="107"/>
    </row>
    <row r="810" spans="18:26" s="36" customFormat="1" ht="14.25" x14ac:dyDescent="0.2">
      <c r="R810" s="111"/>
      <c r="S810" s="107"/>
      <c r="T810" s="107"/>
      <c r="U810" s="107"/>
      <c r="V810" s="107"/>
      <c r="W810" s="107"/>
      <c r="X810" s="107"/>
      <c r="Y810" s="107"/>
      <c r="Z810" s="107"/>
    </row>
    <row r="811" spans="18:26" s="36" customFormat="1" ht="14.25" x14ac:dyDescent="0.2">
      <c r="R811" s="111"/>
      <c r="S811" s="107"/>
      <c r="T811" s="107"/>
      <c r="U811" s="107"/>
      <c r="V811" s="107"/>
      <c r="W811" s="107"/>
      <c r="X811" s="107"/>
      <c r="Y811" s="107"/>
      <c r="Z811" s="107"/>
    </row>
    <row r="812" spans="18:26" s="36" customFormat="1" ht="14.25" x14ac:dyDescent="0.2">
      <c r="R812" s="111"/>
      <c r="S812" s="107"/>
      <c r="T812" s="107"/>
      <c r="U812" s="107"/>
      <c r="V812" s="107"/>
      <c r="W812" s="107"/>
      <c r="X812" s="107"/>
      <c r="Y812" s="107"/>
      <c r="Z812" s="107"/>
    </row>
    <row r="813" spans="18:26" s="36" customFormat="1" ht="14.25" x14ac:dyDescent="0.2">
      <c r="R813" s="111"/>
      <c r="S813" s="107"/>
      <c r="T813" s="107"/>
      <c r="U813" s="107"/>
      <c r="V813" s="107"/>
      <c r="W813" s="107"/>
      <c r="X813" s="107"/>
      <c r="Y813" s="107"/>
      <c r="Z813" s="107"/>
    </row>
    <row r="814" spans="18:26" s="36" customFormat="1" ht="14.25" x14ac:dyDescent="0.2">
      <c r="R814" s="111"/>
      <c r="S814" s="107"/>
      <c r="T814" s="107"/>
      <c r="U814" s="107"/>
      <c r="V814" s="107"/>
      <c r="W814" s="107"/>
      <c r="X814" s="107"/>
      <c r="Y814" s="107"/>
      <c r="Z814" s="107"/>
    </row>
    <row r="815" spans="18:26" s="36" customFormat="1" ht="14.25" x14ac:dyDescent="0.2">
      <c r="R815" s="111"/>
      <c r="S815" s="107"/>
      <c r="T815" s="107"/>
      <c r="U815" s="107"/>
      <c r="V815" s="107"/>
      <c r="W815" s="107"/>
      <c r="X815" s="107"/>
      <c r="Y815" s="107"/>
      <c r="Z815" s="107"/>
    </row>
    <row r="816" spans="18:26" s="36" customFormat="1" ht="14.25" x14ac:dyDescent="0.2">
      <c r="R816" s="111"/>
      <c r="S816" s="107"/>
      <c r="T816" s="107"/>
      <c r="U816" s="107"/>
      <c r="V816" s="107"/>
      <c r="W816" s="107"/>
      <c r="X816" s="107"/>
      <c r="Y816" s="107"/>
      <c r="Z816" s="107"/>
    </row>
    <row r="817" spans="18:26" s="36" customFormat="1" ht="14.25" x14ac:dyDescent="0.2">
      <c r="R817" s="111"/>
      <c r="S817" s="107"/>
      <c r="T817" s="107"/>
      <c r="U817" s="107"/>
      <c r="V817" s="107"/>
      <c r="W817" s="107"/>
      <c r="X817" s="107"/>
      <c r="Y817" s="107"/>
      <c r="Z817" s="107"/>
    </row>
    <row r="818" spans="18:26" s="36" customFormat="1" ht="14.25" x14ac:dyDescent="0.2">
      <c r="R818" s="111"/>
      <c r="S818" s="107"/>
      <c r="T818" s="107"/>
      <c r="U818" s="107"/>
      <c r="V818" s="107"/>
      <c r="W818" s="107"/>
      <c r="X818" s="107"/>
      <c r="Y818" s="107"/>
      <c r="Z818" s="107"/>
    </row>
    <row r="819" spans="18:26" s="36" customFormat="1" ht="14.25" x14ac:dyDescent="0.2">
      <c r="R819" s="111"/>
      <c r="S819" s="107"/>
      <c r="T819" s="107"/>
      <c r="U819" s="107"/>
      <c r="V819" s="107"/>
      <c r="W819" s="107"/>
      <c r="X819" s="107"/>
      <c r="Y819" s="107"/>
      <c r="Z819" s="107"/>
    </row>
    <row r="820" spans="18:26" s="36" customFormat="1" ht="14.25" x14ac:dyDescent="0.2">
      <c r="R820" s="111"/>
      <c r="S820" s="107"/>
      <c r="T820" s="107"/>
      <c r="U820" s="107"/>
      <c r="V820" s="107"/>
      <c r="W820" s="107"/>
      <c r="X820" s="107"/>
      <c r="Y820" s="107"/>
      <c r="Z820" s="107"/>
    </row>
    <row r="821" spans="18:26" s="36" customFormat="1" ht="14.25" x14ac:dyDescent="0.2">
      <c r="R821" s="111"/>
      <c r="S821" s="107"/>
      <c r="T821" s="107"/>
      <c r="U821" s="107"/>
      <c r="V821" s="107"/>
      <c r="W821" s="107"/>
      <c r="X821" s="107"/>
      <c r="Y821" s="107"/>
      <c r="Z821" s="107"/>
    </row>
    <row r="822" spans="18:26" s="36" customFormat="1" ht="14.25" x14ac:dyDescent="0.2">
      <c r="R822" s="111"/>
      <c r="S822" s="107"/>
      <c r="T822" s="107"/>
      <c r="U822" s="107"/>
      <c r="V822" s="107"/>
      <c r="W822" s="107"/>
      <c r="X822" s="107"/>
      <c r="Y822" s="107"/>
      <c r="Z822" s="107"/>
    </row>
    <row r="823" spans="18:26" s="36" customFormat="1" ht="14.25" x14ac:dyDescent="0.2">
      <c r="R823" s="111"/>
      <c r="S823" s="107"/>
      <c r="T823" s="107"/>
      <c r="U823" s="107"/>
      <c r="V823" s="107"/>
      <c r="W823" s="107"/>
      <c r="X823" s="107"/>
      <c r="Y823" s="107"/>
      <c r="Z823" s="107"/>
    </row>
    <row r="824" spans="18:26" s="36" customFormat="1" ht="14.25" x14ac:dyDescent="0.2">
      <c r="R824" s="111"/>
      <c r="S824" s="107"/>
      <c r="T824" s="107"/>
      <c r="U824" s="107"/>
      <c r="V824" s="107"/>
      <c r="W824" s="107"/>
      <c r="X824" s="107"/>
      <c r="Y824" s="107"/>
      <c r="Z824" s="107"/>
    </row>
    <row r="825" spans="18:26" s="36" customFormat="1" ht="14.25" x14ac:dyDescent="0.2">
      <c r="R825" s="111"/>
      <c r="S825" s="107"/>
      <c r="T825" s="107"/>
      <c r="U825" s="107"/>
      <c r="V825" s="107"/>
      <c r="W825" s="107"/>
      <c r="X825" s="107"/>
      <c r="Y825" s="107"/>
      <c r="Z825" s="107"/>
    </row>
    <row r="826" spans="18:26" s="36" customFormat="1" ht="14.25" x14ac:dyDescent="0.2">
      <c r="R826" s="111"/>
      <c r="S826" s="107"/>
      <c r="T826" s="107"/>
      <c r="U826" s="107"/>
      <c r="V826" s="107"/>
      <c r="W826" s="107"/>
      <c r="X826" s="107"/>
      <c r="Y826" s="107"/>
      <c r="Z826" s="107"/>
    </row>
    <row r="827" spans="18:26" s="36" customFormat="1" ht="14.25" x14ac:dyDescent="0.2">
      <c r="R827" s="111"/>
      <c r="S827" s="107"/>
      <c r="T827" s="107"/>
      <c r="U827" s="107"/>
      <c r="V827" s="107"/>
      <c r="W827" s="107"/>
      <c r="X827" s="107"/>
      <c r="Y827" s="107"/>
      <c r="Z827" s="107"/>
    </row>
    <row r="828" spans="18:26" s="36" customFormat="1" ht="14.25" x14ac:dyDescent="0.2">
      <c r="R828" s="111"/>
      <c r="S828" s="107"/>
      <c r="T828" s="107"/>
      <c r="U828" s="107"/>
      <c r="V828" s="107"/>
      <c r="W828" s="107"/>
      <c r="X828" s="107"/>
      <c r="Y828" s="107"/>
      <c r="Z828" s="107"/>
    </row>
    <row r="829" spans="18:26" s="36" customFormat="1" ht="14.25" x14ac:dyDescent="0.2">
      <c r="R829" s="111"/>
      <c r="S829" s="107"/>
      <c r="T829" s="107"/>
      <c r="U829" s="107"/>
      <c r="V829" s="107"/>
      <c r="W829" s="107"/>
      <c r="X829" s="107"/>
      <c r="Y829" s="107"/>
      <c r="Z829" s="107"/>
    </row>
    <row r="830" spans="18:26" s="36" customFormat="1" ht="14.25" x14ac:dyDescent="0.2">
      <c r="R830" s="111"/>
      <c r="S830" s="107"/>
      <c r="T830" s="107"/>
      <c r="U830" s="107"/>
      <c r="V830" s="107"/>
      <c r="W830" s="107"/>
      <c r="X830" s="107"/>
      <c r="Y830" s="107"/>
      <c r="Z830" s="107"/>
    </row>
    <row r="831" spans="18:26" s="36" customFormat="1" ht="14.25" x14ac:dyDescent="0.2">
      <c r="R831" s="111"/>
      <c r="S831" s="107"/>
      <c r="T831" s="107"/>
      <c r="U831" s="107"/>
      <c r="V831" s="107"/>
      <c r="W831" s="107"/>
      <c r="X831" s="107"/>
      <c r="Y831" s="107"/>
      <c r="Z831" s="107"/>
    </row>
    <row r="832" spans="18:26" s="36" customFormat="1" ht="14.25" x14ac:dyDescent="0.2">
      <c r="R832" s="111"/>
      <c r="S832" s="107"/>
      <c r="T832" s="107"/>
      <c r="U832" s="107"/>
      <c r="V832" s="107"/>
      <c r="W832" s="107"/>
      <c r="X832" s="107"/>
      <c r="Y832" s="107"/>
      <c r="Z832" s="107"/>
    </row>
    <row r="833" spans="18:26" s="36" customFormat="1" ht="14.25" x14ac:dyDescent="0.2">
      <c r="R833" s="111"/>
      <c r="S833" s="107"/>
      <c r="T833" s="107"/>
      <c r="U833" s="107"/>
      <c r="V833" s="107"/>
      <c r="W833" s="107"/>
      <c r="X833" s="107"/>
      <c r="Y833" s="107"/>
      <c r="Z833" s="107"/>
    </row>
    <row r="834" spans="18:26" s="36" customFormat="1" ht="14.25" x14ac:dyDescent="0.2">
      <c r="R834" s="111"/>
      <c r="S834" s="107"/>
      <c r="T834" s="107"/>
      <c r="U834" s="107"/>
      <c r="V834" s="107"/>
      <c r="W834" s="107"/>
      <c r="X834" s="107"/>
      <c r="Y834" s="107"/>
      <c r="Z834" s="107"/>
    </row>
    <row r="835" spans="18:26" s="36" customFormat="1" ht="14.25" x14ac:dyDescent="0.2">
      <c r="R835" s="111"/>
      <c r="S835" s="107"/>
      <c r="T835" s="107"/>
      <c r="U835" s="107"/>
      <c r="V835" s="107"/>
      <c r="W835" s="107"/>
      <c r="X835" s="107"/>
      <c r="Y835" s="107"/>
      <c r="Z835" s="107"/>
    </row>
    <row r="836" spans="18:26" s="36" customFormat="1" ht="14.25" x14ac:dyDescent="0.2">
      <c r="R836" s="111"/>
      <c r="S836" s="107"/>
      <c r="T836" s="107"/>
      <c r="U836" s="107"/>
      <c r="V836" s="107"/>
      <c r="W836" s="107"/>
      <c r="X836" s="107"/>
      <c r="Y836" s="107"/>
      <c r="Z836" s="107"/>
    </row>
    <row r="837" spans="18:26" s="36" customFormat="1" ht="14.25" x14ac:dyDescent="0.2">
      <c r="R837" s="111"/>
      <c r="S837" s="107"/>
      <c r="T837" s="107"/>
      <c r="U837" s="107"/>
      <c r="V837" s="107"/>
      <c r="W837" s="107"/>
      <c r="X837" s="107"/>
      <c r="Y837" s="107"/>
      <c r="Z837" s="107"/>
    </row>
    <row r="838" spans="18:26" s="36" customFormat="1" ht="14.25" x14ac:dyDescent="0.2">
      <c r="R838" s="111"/>
      <c r="S838" s="107"/>
      <c r="T838" s="107"/>
      <c r="U838" s="107"/>
      <c r="V838" s="107"/>
      <c r="W838" s="107"/>
      <c r="X838" s="107"/>
      <c r="Y838" s="107"/>
      <c r="Z838" s="107"/>
    </row>
    <row r="839" spans="18:26" s="36" customFormat="1" ht="14.25" x14ac:dyDescent="0.2">
      <c r="R839" s="111"/>
      <c r="S839" s="107"/>
      <c r="T839" s="107"/>
      <c r="U839" s="107"/>
      <c r="V839" s="107"/>
      <c r="W839" s="107"/>
      <c r="X839" s="107"/>
      <c r="Y839" s="107"/>
      <c r="Z839" s="107"/>
    </row>
    <row r="840" spans="18:26" s="36" customFormat="1" ht="14.25" x14ac:dyDescent="0.2">
      <c r="R840" s="111"/>
      <c r="S840" s="107"/>
      <c r="T840" s="107"/>
      <c r="U840" s="107"/>
      <c r="V840" s="107"/>
      <c r="W840" s="107"/>
      <c r="X840" s="107"/>
      <c r="Y840" s="107"/>
      <c r="Z840" s="107"/>
    </row>
    <row r="841" spans="18:26" s="36" customFormat="1" ht="14.25" x14ac:dyDescent="0.2">
      <c r="R841" s="111"/>
      <c r="S841" s="107"/>
      <c r="T841" s="107"/>
      <c r="U841" s="107"/>
      <c r="V841" s="107"/>
      <c r="W841" s="107"/>
      <c r="X841" s="107"/>
      <c r="Y841" s="107"/>
      <c r="Z841" s="107"/>
    </row>
    <row r="842" spans="18:26" s="36" customFormat="1" ht="14.25" x14ac:dyDescent="0.2">
      <c r="R842" s="111"/>
      <c r="S842" s="107"/>
      <c r="T842" s="107"/>
      <c r="U842" s="107"/>
      <c r="V842" s="107"/>
      <c r="W842" s="107"/>
      <c r="X842" s="107"/>
      <c r="Y842" s="107"/>
      <c r="Z842" s="107"/>
    </row>
    <row r="843" spans="18:26" s="36" customFormat="1" ht="14.25" x14ac:dyDescent="0.2">
      <c r="R843" s="111"/>
      <c r="S843" s="107"/>
      <c r="T843" s="107"/>
      <c r="U843" s="107"/>
      <c r="V843" s="107"/>
      <c r="W843" s="107"/>
      <c r="X843" s="107"/>
      <c r="Y843" s="107"/>
      <c r="Z843" s="107"/>
    </row>
    <row r="844" spans="18:26" s="36" customFormat="1" ht="14.25" x14ac:dyDescent="0.2">
      <c r="R844" s="111"/>
      <c r="S844" s="107"/>
      <c r="T844" s="107"/>
      <c r="U844" s="107"/>
      <c r="V844" s="107"/>
      <c r="W844" s="107"/>
      <c r="X844" s="107"/>
      <c r="Y844" s="107"/>
      <c r="Z844" s="107"/>
    </row>
    <row r="845" spans="18:26" s="36" customFormat="1" ht="14.25" x14ac:dyDescent="0.2">
      <c r="R845" s="111"/>
      <c r="S845" s="107"/>
      <c r="T845" s="107"/>
      <c r="U845" s="107"/>
      <c r="V845" s="107"/>
      <c r="W845" s="107"/>
      <c r="X845" s="107"/>
      <c r="Y845" s="107"/>
      <c r="Z845" s="107"/>
    </row>
    <row r="846" spans="18:26" s="36" customFormat="1" ht="14.25" x14ac:dyDescent="0.2">
      <c r="R846" s="111"/>
      <c r="S846" s="107"/>
      <c r="T846" s="107"/>
      <c r="U846" s="107"/>
      <c r="V846" s="107"/>
      <c r="W846" s="107"/>
      <c r="X846" s="107"/>
      <c r="Y846" s="107"/>
      <c r="Z846" s="107"/>
    </row>
    <row r="847" spans="18:26" s="36" customFormat="1" ht="14.25" x14ac:dyDescent="0.2">
      <c r="R847" s="111"/>
      <c r="S847" s="107"/>
      <c r="T847" s="107"/>
      <c r="U847" s="107"/>
      <c r="V847" s="107"/>
      <c r="W847" s="107"/>
      <c r="X847" s="107"/>
      <c r="Y847" s="107"/>
      <c r="Z847" s="107"/>
    </row>
    <row r="848" spans="18:26" s="36" customFormat="1" ht="14.25" x14ac:dyDescent="0.2">
      <c r="R848" s="111"/>
      <c r="S848" s="107"/>
      <c r="T848" s="107"/>
      <c r="U848" s="107"/>
      <c r="V848" s="107"/>
      <c r="W848" s="107"/>
      <c r="X848" s="107"/>
      <c r="Y848" s="107"/>
      <c r="Z848" s="107"/>
    </row>
    <row r="849" spans="18:26" s="36" customFormat="1" ht="14.25" x14ac:dyDescent="0.2">
      <c r="R849" s="111"/>
      <c r="S849" s="107"/>
      <c r="T849" s="107"/>
      <c r="U849" s="107"/>
      <c r="V849" s="107"/>
      <c r="W849" s="107"/>
      <c r="X849" s="107"/>
      <c r="Y849" s="107"/>
      <c r="Z849" s="107"/>
    </row>
    <row r="850" spans="18:26" s="36" customFormat="1" ht="14.25" x14ac:dyDescent="0.2">
      <c r="R850" s="111"/>
      <c r="S850" s="107"/>
      <c r="T850" s="107"/>
      <c r="U850" s="107"/>
      <c r="V850" s="107"/>
      <c r="W850" s="107"/>
      <c r="X850" s="107"/>
      <c r="Y850" s="107"/>
      <c r="Z850" s="107"/>
    </row>
    <row r="851" spans="18:26" s="36" customFormat="1" ht="14.25" x14ac:dyDescent="0.2">
      <c r="R851" s="111"/>
      <c r="S851" s="107"/>
      <c r="T851" s="107"/>
      <c r="U851" s="107"/>
      <c r="V851" s="107"/>
      <c r="W851" s="107"/>
      <c r="X851" s="107"/>
      <c r="Y851" s="107"/>
      <c r="Z851" s="107"/>
    </row>
    <row r="852" spans="18:26" s="36" customFormat="1" ht="14.25" x14ac:dyDescent="0.2">
      <c r="R852" s="111"/>
      <c r="S852" s="107"/>
      <c r="T852" s="107"/>
      <c r="U852" s="107"/>
      <c r="V852" s="107"/>
      <c r="W852" s="107"/>
      <c r="X852" s="107"/>
      <c r="Y852" s="107"/>
      <c r="Z852" s="107"/>
    </row>
    <row r="853" spans="18:26" s="36" customFormat="1" ht="14.25" x14ac:dyDescent="0.2">
      <c r="R853" s="111"/>
      <c r="S853" s="107"/>
      <c r="T853" s="107"/>
      <c r="U853" s="107"/>
      <c r="V853" s="107"/>
      <c r="W853" s="107"/>
      <c r="X853" s="107"/>
      <c r="Y853" s="107"/>
      <c r="Z853" s="107"/>
    </row>
    <row r="854" spans="18:26" s="36" customFormat="1" ht="14.25" x14ac:dyDescent="0.2">
      <c r="R854" s="111"/>
      <c r="S854" s="107"/>
      <c r="T854" s="107"/>
      <c r="U854" s="107"/>
      <c r="V854" s="107"/>
      <c r="W854" s="107"/>
      <c r="X854" s="107"/>
      <c r="Y854" s="107"/>
      <c r="Z854" s="107"/>
    </row>
    <row r="855" spans="18:26" s="36" customFormat="1" ht="14.25" x14ac:dyDescent="0.2">
      <c r="R855" s="111"/>
      <c r="S855" s="107"/>
      <c r="T855" s="107"/>
      <c r="U855" s="107"/>
      <c r="V855" s="107"/>
      <c r="W855" s="107"/>
      <c r="X855" s="107"/>
      <c r="Y855" s="107"/>
      <c r="Z855" s="107"/>
    </row>
    <row r="856" spans="18:26" s="36" customFormat="1" ht="14.25" x14ac:dyDescent="0.2">
      <c r="R856" s="111"/>
      <c r="S856" s="107"/>
      <c r="T856" s="107"/>
      <c r="U856" s="107"/>
      <c r="V856" s="107"/>
      <c r="W856" s="107"/>
      <c r="X856" s="107"/>
      <c r="Y856" s="107"/>
      <c r="Z856" s="107"/>
    </row>
    <row r="857" spans="18:26" s="36" customFormat="1" ht="14.25" x14ac:dyDescent="0.2">
      <c r="R857" s="111"/>
      <c r="S857" s="107"/>
      <c r="T857" s="107"/>
      <c r="U857" s="107"/>
      <c r="V857" s="107"/>
      <c r="W857" s="107"/>
      <c r="X857" s="107"/>
      <c r="Y857" s="107"/>
      <c r="Z857" s="107"/>
    </row>
    <row r="858" spans="18:26" s="36" customFormat="1" ht="14.25" x14ac:dyDescent="0.2">
      <c r="R858" s="111"/>
      <c r="S858" s="107"/>
      <c r="T858" s="107"/>
      <c r="U858" s="107"/>
      <c r="V858" s="107"/>
      <c r="W858" s="107"/>
      <c r="X858" s="107"/>
      <c r="Y858" s="107"/>
      <c r="Z858" s="107"/>
    </row>
    <row r="859" spans="18:26" s="36" customFormat="1" ht="14.25" x14ac:dyDescent="0.2">
      <c r="R859" s="111"/>
      <c r="S859" s="107"/>
      <c r="T859" s="107"/>
      <c r="U859" s="107"/>
      <c r="V859" s="107"/>
      <c r="W859" s="107"/>
      <c r="X859" s="107"/>
      <c r="Y859" s="107"/>
      <c r="Z859" s="107"/>
    </row>
    <row r="860" spans="18:26" s="36" customFormat="1" ht="14.25" x14ac:dyDescent="0.2">
      <c r="R860" s="111"/>
      <c r="S860" s="107"/>
      <c r="T860" s="107"/>
      <c r="U860" s="107"/>
      <c r="V860" s="107"/>
      <c r="W860" s="107"/>
      <c r="X860" s="107"/>
      <c r="Y860" s="107"/>
      <c r="Z860" s="107"/>
    </row>
    <row r="861" spans="18:26" s="36" customFormat="1" ht="14.25" x14ac:dyDescent="0.2">
      <c r="R861" s="111"/>
      <c r="S861" s="107"/>
      <c r="T861" s="107"/>
      <c r="U861" s="107"/>
      <c r="V861" s="107"/>
      <c r="W861" s="107"/>
      <c r="X861" s="107"/>
      <c r="Y861" s="107"/>
      <c r="Z861" s="107"/>
    </row>
    <row r="862" spans="18:26" s="36" customFormat="1" ht="14.25" x14ac:dyDescent="0.2">
      <c r="R862" s="111"/>
      <c r="S862" s="107"/>
      <c r="T862" s="107"/>
      <c r="U862" s="107"/>
      <c r="V862" s="107"/>
      <c r="W862" s="107"/>
      <c r="X862" s="107"/>
      <c r="Y862" s="107"/>
      <c r="Z862" s="107"/>
    </row>
    <row r="863" spans="18:26" s="36" customFormat="1" ht="14.25" x14ac:dyDescent="0.2">
      <c r="R863" s="111"/>
      <c r="S863" s="107"/>
      <c r="T863" s="107"/>
      <c r="U863" s="107"/>
      <c r="V863" s="107"/>
      <c r="W863" s="107"/>
      <c r="X863" s="107"/>
      <c r="Y863" s="107"/>
      <c r="Z863" s="107"/>
    </row>
    <row r="864" spans="18:26" s="36" customFormat="1" ht="14.25" x14ac:dyDescent="0.2">
      <c r="R864" s="111"/>
      <c r="S864" s="107"/>
      <c r="T864" s="107"/>
      <c r="U864" s="107"/>
      <c r="V864" s="107"/>
      <c r="W864" s="107"/>
      <c r="X864" s="107"/>
      <c r="Y864" s="107"/>
      <c r="Z864" s="107"/>
    </row>
    <row r="865" spans="18:26" s="36" customFormat="1" ht="14.25" x14ac:dyDescent="0.2">
      <c r="R865" s="111"/>
      <c r="S865" s="107"/>
      <c r="T865" s="107"/>
      <c r="U865" s="107"/>
      <c r="V865" s="107"/>
      <c r="W865" s="107"/>
      <c r="X865" s="107"/>
      <c r="Y865" s="107"/>
      <c r="Z865" s="107"/>
    </row>
    <row r="866" spans="18:26" s="36" customFormat="1" ht="14.25" x14ac:dyDescent="0.2">
      <c r="R866" s="111"/>
      <c r="S866" s="107"/>
      <c r="T866" s="107"/>
      <c r="U866" s="107"/>
      <c r="V866" s="107"/>
      <c r="W866" s="107"/>
      <c r="X866" s="107"/>
      <c r="Y866" s="107"/>
      <c r="Z866" s="107"/>
    </row>
    <row r="867" spans="18:26" s="36" customFormat="1" ht="14.25" x14ac:dyDescent="0.2">
      <c r="R867" s="111"/>
      <c r="S867" s="107"/>
      <c r="T867" s="107"/>
      <c r="U867" s="107"/>
      <c r="V867" s="107"/>
      <c r="W867" s="107"/>
      <c r="X867" s="107"/>
      <c r="Y867" s="107"/>
      <c r="Z867" s="107"/>
    </row>
    <row r="868" spans="18:26" s="36" customFormat="1" ht="14.25" x14ac:dyDescent="0.2">
      <c r="R868" s="111"/>
      <c r="S868" s="107"/>
      <c r="T868" s="107"/>
      <c r="U868" s="107"/>
      <c r="V868" s="107"/>
      <c r="W868" s="107"/>
      <c r="X868" s="107"/>
      <c r="Y868" s="107"/>
      <c r="Z868" s="107"/>
    </row>
    <row r="869" spans="18:26" s="36" customFormat="1" ht="14.25" x14ac:dyDescent="0.2">
      <c r="R869" s="111"/>
      <c r="S869" s="107"/>
      <c r="T869" s="107"/>
      <c r="U869" s="107"/>
      <c r="V869" s="107"/>
      <c r="W869" s="107"/>
      <c r="X869" s="107"/>
      <c r="Y869" s="107"/>
      <c r="Z869" s="107"/>
    </row>
    <row r="870" spans="18:26" s="36" customFormat="1" ht="14.25" x14ac:dyDescent="0.2">
      <c r="R870" s="111"/>
      <c r="S870" s="107"/>
      <c r="T870" s="107"/>
      <c r="U870" s="107"/>
      <c r="V870" s="107"/>
      <c r="W870" s="107"/>
      <c r="X870" s="107"/>
      <c r="Y870" s="107"/>
      <c r="Z870" s="107"/>
    </row>
    <row r="871" spans="18:26" s="36" customFormat="1" ht="14.25" x14ac:dyDescent="0.2">
      <c r="R871" s="111"/>
      <c r="S871" s="107"/>
      <c r="T871" s="107"/>
      <c r="U871" s="107"/>
      <c r="V871" s="107"/>
      <c r="W871" s="107"/>
      <c r="X871" s="107"/>
      <c r="Y871" s="107"/>
      <c r="Z871" s="107"/>
    </row>
    <row r="872" spans="18:26" s="36" customFormat="1" ht="14.25" x14ac:dyDescent="0.2">
      <c r="R872" s="111"/>
      <c r="S872" s="107"/>
      <c r="T872" s="107"/>
      <c r="U872" s="107"/>
      <c r="V872" s="107"/>
      <c r="W872" s="107"/>
      <c r="X872" s="107"/>
      <c r="Y872" s="107"/>
      <c r="Z872" s="107"/>
    </row>
    <row r="873" spans="18:26" s="36" customFormat="1" ht="14.25" x14ac:dyDescent="0.2">
      <c r="R873" s="111"/>
      <c r="S873" s="107"/>
      <c r="T873" s="107"/>
      <c r="U873" s="107"/>
      <c r="V873" s="107"/>
      <c r="W873" s="107"/>
      <c r="X873" s="107"/>
      <c r="Y873" s="107"/>
      <c r="Z873" s="107"/>
    </row>
    <row r="874" spans="18:26" s="36" customFormat="1" ht="14.25" x14ac:dyDescent="0.2">
      <c r="R874" s="111"/>
      <c r="S874" s="107"/>
      <c r="T874" s="107"/>
      <c r="U874" s="107"/>
      <c r="V874" s="107"/>
      <c r="W874" s="107"/>
      <c r="X874" s="107"/>
      <c r="Y874" s="107"/>
      <c r="Z874" s="107"/>
    </row>
    <row r="875" spans="18:26" s="36" customFormat="1" ht="14.25" x14ac:dyDescent="0.2">
      <c r="R875" s="111"/>
      <c r="S875" s="107"/>
      <c r="T875" s="107"/>
      <c r="U875" s="107"/>
      <c r="V875" s="107"/>
      <c r="W875" s="107"/>
      <c r="X875" s="107"/>
      <c r="Y875" s="107"/>
      <c r="Z875" s="107"/>
    </row>
    <row r="876" spans="18:26" s="36" customFormat="1" ht="14.25" x14ac:dyDescent="0.2">
      <c r="R876" s="111"/>
      <c r="S876" s="107"/>
      <c r="T876" s="107"/>
      <c r="U876" s="107"/>
      <c r="V876" s="107"/>
      <c r="W876" s="107"/>
      <c r="X876" s="107"/>
      <c r="Y876" s="107"/>
      <c r="Z876" s="107"/>
    </row>
    <row r="877" spans="18:26" s="36" customFormat="1" ht="14.25" x14ac:dyDescent="0.2">
      <c r="R877" s="111"/>
      <c r="S877" s="107"/>
      <c r="T877" s="107"/>
      <c r="U877" s="107"/>
      <c r="V877" s="107"/>
      <c r="W877" s="107"/>
      <c r="X877" s="107"/>
      <c r="Y877" s="107"/>
      <c r="Z877" s="107"/>
    </row>
    <row r="878" spans="18:26" s="36" customFormat="1" ht="14.25" x14ac:dyDescent="0.2">
      <c r="R878" s="111"/>
      <c r="S878" s="107"/>
      <c r="T878" s="107"/>
      <c r="U878" s="107"/>
      <c r="V878" s="107"/>
      <c r="W878" s="107"/>
      <c r="X878" s="107"/>
      <c r="Y878" s="107"/>
      <c r="Z878" s="107"/>
    </row>
    <row r="879" spans="18:26" s="36" customFormat="1" ht="14.25" x14ac:dyDescent="0.2">
      <c r="R879" s="111"/>
      <c r="S879" s="107"/>
      <c r="T879" s="107"/>
      <c r="U879" s="107"/>
      <c r="V879" s="107"/>
      <c r="W879" s="107"/>
      <c r="X879" s="107"/>
      <c r="Y879" s="107"/>
      <c r="Z879" s="107"/>
    </row>
    <row r="880" spans="18:26" s="36" customFormat="1" ht="14.25" x14ac:dyDescent="0.2">
      <c r="R880" s="111"/>
      <c r="S880" s="107"/>
      <c r="T880" s="107"/>
      <c r="U880" s="107"/>
      <c r="V880" s="107"/>
      <c r="W880" s="107"/>
      <c r="X880" s="107"/>
      <c r="Y880" s="107"/>
      <c r="Z880" s="107"/>
    </row>
    <row r="881" spans="18:26" s="36" customFormat="1" ht="14.25" x14ac:dyDescent="0.2">
      <c r="R881" s="111"/>
      <c r="S881" s="107"/>
      <c r="T881" s="107"/>
      <c r="U881" s="107"/>
      <c r="V881" s="107"/>
      <c r="W881" s="107"/>
      <c r="X881" s="107"/>
      <c r="Y881" s="107"/>
      <c r="Z881" s="107"/>
    </row>
    <row r="882" spans="18:26" s="36" customFormat="1" ht="14.25" x14ac:dyDescent="0.2">
      <c r="R882" s="111"/>
      <c r="S882" s="107"/>
      <c r="T882" s="107"/>
      <c r="U882" s="107"/>
      <c r="V882" s="107"/>
      <c r="W882" s="107"/>
      <c r="X882" s="107"/>
      <c r="Y882" s="107"/>
      <c r="Z882" s="107"/>
    </row>
    <row r="883" spans="18:26" s="36" customFormat="1" ht="14.25" x14ac:dyDescent="0.2">
      <c r="R883" s="111"/>
      <c r="S883" s="107"/>
      <c r="T883" s="107"/>
      <c r="U883" s="107"/>
      <c r="V883" s="107"/>
      <c r="W883" s="107"/>
      <c r="X883" s="107"/>
      <c r="Y883" s="107"/>
      <c r="Z883" s="107"/>
    </row>
    <row r="884" spans="18:26" s="36" customFormat="1" ht="14.25" x14ac:dyDescent="0.2">
      <c r="R884" s="111"/>
      <c r="S884" s="107"/>
      <c r="T884" s="107"/>
      <c r="U884" s="107"/>
      <c r="V884" s="107"/>
      <c r="W884" s="107"/>
      <c r="X884" s="107"/>
      <c r="Y884" s="107"/>
      <c r="Z884" s="107"/>
    </row>
    <row r="885" spans="18:26" s="36" customFormat="1" ht="14.25" x14ac:dyDescent="0.2">
      <c r="R885" s="111"/>
      <c r="S885" s="107"/>
      <c r="T885" s="107"/>
      <c r="U885" s="107"/>
      <c r="V885" s="107"/>
      <c r="W885" s="107"/>
      <c r="X885" s="107"/>
      <c r="Y885" s="107"/>
      <c r="Z885" s="107"/>
    </row>
    <row r="886" spans="18:26" s="36" customFormat="1" ht="14.25" x14ac:dyDescent="0.2">
      <c r="R886" s="111"/>
      <c r="S886" s="107"/>
      <c r="T886" s="107"/>
      <c r="U886" s="107"/>
      <c r="V886" s="107"/>
      <c r="W886" s="107"/>
      <c r="X886" s="107"/>
      <c r="Y886" s="107"/>
      <c r="Z886" s="107"/>
    </row>
    <row r="887" spans="18:26" s="36" customFormat="1" ht="14.25" x14ac:dyDescent="0.2">
      <c r="R887" s="111"/>
      <c r="S887" s="107"/>
      <c r="T887" s="107"/>
      <c r="U887" s="107"/>
      <c r="V887" s="107"/>
      <c r="W887" s="107"/>
      <c r="X887" s="107"/>
      <c r="Y887" s="107"/>
      <c r="Z887" s="107"/>
    </row>
    <row r="888" spans="18:26" s="36" customFormat="1" ht="14.25" x14ac:dyDescent="0.2">
      <c r="R888" s="111"/>
      <c r="S888" s="107"/>
      <c r="T888" s="107"/>
      <c r="U888" s="107"/>
      <c r="V888" s="107"/>
      <c r="W888" s="107"/>
      <c r="X888" s="107"/>
      <c r="Y888" s="107"/>
      <c r="Z888" s="107"/>
    </row>
    <row r="889" spans="18:26" s="36" customFormat="1" ht="14.25" x14ac:dyDescent="0.2">
      <c r="R889" s="111"/>
      <c r="S889" s="107"/>
      <c r="T889" s="107"/>
      <c r="U889" s="107"/>
      <c r="V889" s="107"/>
      <c r="W889" s="107"/>
      <c r="X889" s="107"/>
      <c r="Y889" s="107"/>
      <c r="Z889" s="107"/>
    </row>
    <row r="890" spans="18:26" s="36" customFormat="1" ht="14.25" x14ac:dyDescent="0.2">
      <c r="R890" s="111"/>
      <c r="S890" s="107"/>
      <c r="T890" s="107"/>
      <c r="U890" s="107"/>
      <c r="V890" s="107"/>
      <c r="W890" s="107"/>
      <c r="X890" s="107"/>
      <c r="Y890" s="107"/>
      <c r="Z890" s="107"/>
    </row>
    <row r="891" spans="18:26" s="36" customFormat="1" ht="14.25" x14ac:dyDescent="0.2">
      <c r="R891" s="111"/>
      <c r="S891" s="107"/>
      <c r="T891" s="107"/>
      <c r="U891" s="107"/>
      <c r="V891" s="107"/>
      <c r="W891" s="107"/>
      <c r="X891" s="107"/>
      <c r="Y891" s="107"/>
      <c r="Z891" s="107"/>
    </row>
    <row r="892" spans="18:26" s="36" customFormat="1" ht="14.25" x14ac:dyDescent="0.2">
      <c r="R892" s="111"/>
      <c r="S892" s="107"/>
      <c r="T892" s="107"/>
      <c r="U892" s="107"/>
      <c r="V892" s="107"/>
      <c r="W892" s="107"/>
      <c r="X892" s="107"/>
      <c r="Y892" s="107"/>
      <c r="Z892" s="107"/>
    </row>
    <row r="893" spans="18:26" s="36" customFormat="1" ht="14.25" x14ac:dyDescent="0.2">
      <c r="R893" s="111"/>
      <c r="S893" s="107"/>
      <c r="T893" s="107"/>
      <c r="U893" s="107"/>
      <c r="V893" s="107"/>
      <c r="W893" s="107"/>
      <c r="X893" s="107"/>
      <c r="Y893" s="107"/>
      <c r="Z893" s="107"/>
    </row>
    <row r="894" spans="18:26" s="36" customFormat="1" ht="14.25" x14ac:dyDescent="0.2">
      <c r="R894" s="111"/>
      <c r="S894" s="107"/>
      <c r="T894" s="107"/>
      <c r="U894" s="107"/>
      <c r="V894" s="107"/>
      <c r="W894" s="107"/>
      <c r="X894" s="107"/>
      <c r="Y894" s="107"/>
      <c r="Z894" s="107"/>
    </row>
    <row r="895" spans="18:26" s="36" customFormat="1" ht="14.25" x14ac:dyDescent="0.2">
      <c r="R895" s="111"/>
      <c r="S895" s="107"/>
      <c r="T895" s="107"/>
      <c r="U895" s="107"/>
      <c r="V895" s="107"/>
      <c r="W895" s="107"/>
      <c r="X895" s="107"/>
      <c r="Y895" s="107"/>
      <c r="Z895" s="107"/>
    </row>
    <row r="896" spans="18:26" s="36" customFormat="1" ht="14.25" x14ac:dyDescent="0.2">
      <c r="R896" s="111"/>
      <c r="S896" s="107"/>
      <c r="T896" s="107"/>
      <c r="U896" s="107"/>
      <c r="V896" s="107"/>
      <c r="W896" s="107"/>
      <c r="X896" s="107"/>
      <c r="Y896" s="107"/>
      <c r="Z896" s="107"/>
    </row>
    <row r="897" spans="18:26" s="36" customFormat="1" ht="14.25" x14ac:dyDescent="0.2">
      <c r="R897" s="111"/>
      <c r="S897" s="107"/>
      <c r="T897" s="107"/>
      <c r="U897" s="107"/>
      <c r="V897" s="107"/>
      <c r="W897" s="107"/>
      <c r="X897" s="107"/>
      <c r="Y897" s="107"/>
      <c r="Z897" s="107"/>
    </row>
    <row r="898" spans="18:26" s="36" customFormat="1" ht="14.25" x14ac:dyDescent="0.2">
      <c r="R898" s="111"/>
      <c r="S898" s="107"/>
      <c r="T898" s="107"/>
      <c r="U898" s="107"/>
      <c r="V898" s="107"/>
      <c r="W898" s="107"/>
      <c r="X898" s="107"/>
      <c r="Y898" s="107"/>
      <c r="Z898" s="107"/>
    </row>
    <row r="899" spans="18:26" s="36" customFormat="1" ht="14.25" x14ac:dyDescent="0.2">
      <c r="R899" s="111"/>
      <c r="S899" s="107"/>
      <c r="T899" s="107"/>
      <c r="U899" s="107"/>
      <c r="V899" s="107"/>
      <c r="W899" s="107"/>
      <c r="X899" s="107"/>
      <c r="Y899" s="107"/>
      <c r="Z899" s="107"/>
    </row>
    <row r="900" spans="18:26" s="36" customFormat="1" ht="14.25" x14ac:dyDescent="0.2">
      <c r="R900" s="111"/>
      <c r="S900" s="107"/>
      <c r="T900" s="107"/>
      <c r="U900" s="107"/>
      <c r="V900" s="107"/>
      <c r="W900" s="107"/>
      <c r="X900" s="107"/>
      <c r="Y900" s="107"/>
      <c r="Z900" s="107"/>
    </row>
    <row r="901" spans="18:26" s="36" customFormat="1" ht="14.25" x14ac:dyDescent="0.2">
      <c r="R901" s="111"/>
      <c r="S901" s="107"/>
      <c r="T901" s="107"/>
      <c r="U901" s="107"/>
      <c r="V901" s="107"/>
      <c r="W901" s="107"/>
      <c r="X901" s="107"/>
      <c r="Y901" s="107"/>
      <c r="Z901" s="107"/>
    </row>
    <row r="902" spans="18:26" s="36" customFormat="1" ht="14.25" x14ac:dyDescent="0.2">
      <c r="R902" s="111"/>
      <c r="S902" s="107"/>
      <c r="T902" s="107"/>
      <c r="U902" s="107"/>
      <c r="V902" s="107"/>
      <c r="W902" s="107"/>
      <c r="X902" s="107"/>
      <c r="Y902" s="107"/>
      <c r="Z902" s="107"/>
    </row>
    <row r="903" spans="18:26" s="36" customFormat="1" ht="14.25" x14ac:dyDescent="0.2">
      <c r="R903" s="111"/>
      <c r="S903" s="107"/>
      <c r="T903" s="107"/>
      <c r="U903" s="107"/>
      <c r="V903" s="107"/>
      <c r="W903" s="107"/>
      <c r="X903" s="107"/>
      <c r="Y903" s="107"/>
      <c r="Z903" s="107"/>
    </row>
    <row r="904" spans="18:26" s="36" customFormat="1" ht="14.25" x14ac:dyDescent="0.2">
      <c r="R904" s="111"/>
      <c r="S904" s="107"/>
      <c r="T904" s="107"/>
      <c r="U904" s="107"/>
      <c r="V904" s="107"/>
      <c r="W904" s="107"/>
      <c r="X904" s="107"/>
      <c r="Y904" s="107"/>
      <c r="Z904" s="107"/>
    </row>
    <row r="905" spans="18:26" s="36" customFormat="1" ht="14.25" x14ac:dyDescent="0.2">
      <c r="R905" s="111"/>
      <c r="S905" s="107"/>
      <c r="T905" s="107"/>
      <c r="U905" s="107"/>
      <c r="V905" s="107"/>
      <c r="W905" s="107"/>
      <c r="X905" s="107"/>
      <c r="Y905" s="107"/>
      <c r="Z905" s="107"/>
    </row>
    <row r="906" spans="18:26" s="36" customFormat="1" ht="14.25" x14ac:dyDescent="0.2">
      <c r="R906" s="111"/>
      <c r="S906" s="107"/>
      <c r="T906" s="107"/>
      <c r="U906" s="107"/>
      <c r="V906" s="107"/>
      <c r="W906" s="107"/>
      <c r="X906" s="107"/>
      <c r="Y906" s="107"/>
      <c r="Z906" s="107"/>
    </row>
    <row r="907" spans="18:26" s="36" customFormat="1" ht="14.25" x14ac:dyDescent="0.2">
      <c r="R907" s="111"/>
      <c r="S907" s="107"/>
      <c r="T907" s="107"/>
      <c r="U907" s="107"/>
      <c r="V907" s="107"/>
      <c r="W907" s="107"/>
      <c r="X907" s="107"/>
      <c r="Y907" s="107"/>
      <c r="Z907" s="107"/>
    </row>
    <row r="908" spans="18:26" s="36" customFormat="1" ht="14.25" x14ac:dyDescent="0.2">
      <c r="R908" s="111"/>
      <c r="S908" s="107"/>
      <c r="T908" s="107"/>
      <c r="U908" s="107"/>
      <c r="V908" s="107"/>
      <c r="W908" s="107"/>
      <c r="X908" s="107"/>
      <c r="Y908" s="107"/>
      <c r="Z908" s="107"/>
    </row>
    <row r="909" spans="18:26" s="36" customFormat="1" ht="14.25" x14ac:dyDescent="0.2">
      <c r="R909" s="111"/>
      <c r="S909" s="107"/>
      <c r="T909" s="107"/>
      <c r="U909" s="107"/>
      <c r="V909" s="107"/>
      <c r="W909" s="107"/>
      <c r="X909" s="107"/>
      <c r="Y909" s="107"/>
      <c r="Z909" s="107"/>
    </row>
    <row r="910" spans="18:26" s="36" customFormat="1" ht="14.25" x14ac:dyDescent="0.2">
      <c r="R910" s="111"/>
      <c r="S910" s="107"/>
      <c r="T910" s="107"/>
      <c r="U910" s="107"/>
      <c r="V910" s="107"/>
      <c r="W910" s="107"/>
      <c r="X910" s="107"/>
      <c r="Y910" s="107"/>
      <c r="Z910" s="107"/>
    </row>
    <row r="911" spans="18:26" s="36" customFormat="1" ht="14.25" x14ac:dyDescent="0.2">
      <c r="R911" s="111"/>
      <c r="S911" s="107"/>
      <c r="T911" s="107"/>
      <c r="U911" s="107"/>
      <c r="V911" s="107"/>
      <c r="W911" s="107"/>
      <c r="X911" s="107"/>
      <c r="Y911" s="107"/>
      <c r="Z911" s="107"/>
    </row>
    <row r="912" spans="18:26" s="36" customFormat="1" ht="14.25" x14ac:dyDescent="0.2">
      <c r="R912" s="111"/>
      <c r="S912" s="107"/>
      <c r="T912" s="107"/>
      <c r="U912" s="107"/>
      <c r="V912" s="107"/>
      <c r="W912" s="107"/>
      <c r="X912" s="107"/>
      <c r="Y912" s="107"/>
      <c r="Z912" s="107"/>
    </row>
    <row r="913" spans="18:26" s="36" customFormat="1" ht="14.25" x14ac:dyDescent="0.2">
      <c r="R913" s="111"/>
      <c r="S913" s="107"/>
      <c r="T913" s="107"/>
      <c r="U913" s="107"/>
      <c r="V913" s="107"/>
      <c r="W913" s="107"/>
      <c r="X913" s="107"/>
      <c r="Y913" s="107"/>
      <c r="Z913" s="107"/>
    </row>
    <row r="914" spans="18:26" s="36" customFormat="1" ht="14.25" x14ac:dyDescent="0.2">
      <c r="R914" s="111"/>
      <c r="S914" s="107"/>
      <c r="T914" s="107"/>
      <c r="U914" s="107"/>
      <c r="V914" s="107"/>
      <c r="W914" s="107"/>
      <c r="X914" s="107"/>
      <c r="Y914" s="107"/>
      <c r="Z914" s="107"/>
    </row>
    <row r="915" spans="18:26" s="36" customFormat="1" ht="14.25" x14ac:dyDescent="0.2">
      <c r="R915" s="111"/>
      <c r="S915" s="107"/>
      <c r="T915" s="107"/>
      <c r="U915" s="107"/>
      <c r="V915" s="107"/>
      <c r="W915" s="107"/>
      <c r="X915" s="107"/>
      <c r="Y915" s="107"/>
      <c r="Z915" s="107"/>
    </row>
    <row r="916" spans="18:26" s="36" customFormat="1" ht="14.25" x14ac:dyDescent="0.2">
      <c r="R916" s="111"/>
      <c r="S916" s="107"/>
      <c r="T916" s="107"/>
      <c r="U916" s="107"/>
      <c r="V916" s="107"/>
      <c r="W916" s="107"/>
      <c r="X916" s="107"/>
      <c r="Y916" s="107"/>
      <c r="Z916" s="107"/>
    </row>
    <row r="917" spans="18:26" s="36" customFormat="1" ht="14.25" x14ac:dyDescent="0.2">
      <c r="R917" s="111"/>
      <c r="S917" s="107"/>
      <c r="T917" s="107"/>
      <c r="U917" s="107"/>
      <c r="V917" s="107"/>
      <c r="W917" s="107"/>
      <c r="X917" s="107"/>
      <c r="Y917" s="107"/>
      <c r="Z917" s="107"/>
    </row>
    <row r="918" spans="18:26" s="36" customFormat="1" ht="14.25" x14ac:dyDescent="0.2">
      <c r="R918" s="111"/>
      <c r="S918" s="107"/>
      <c r="T918" s="107"/>
      <c r="U918" s="107"/>
      <c r="V918" s="107"/>
      <c r="W918" s="107"/>
      <c r="X918" s="107"/>
      <c r="Y918" s="107"/>
      <c r="Z918" s="107"/>
    </row>
    <row r="919" spans="18:26" s="36" customFormat="1" ht="14.25" x14ac:dyDescent="0.2">
      <c r="R919" s="111"/>
      <c r="S919" s="107"/>
      <c r="T919" s="107"/>
      <c r="U919" s="107"/>
      <c r="V919" s="107"/>
      <c r="W919" s="107"/>
      <c r="X919" s="107"/>
      <c r="Y919" s="107"/>
      <c r="Z919" s="107"/>
    </row>
    <row r="920" spans="18:26" s="36" customFormat="1" ht="14.25" x14ac:dyDescent="0.2">
      <c r="R920" s="111"/>
      <c r="S920" s="107"/>
      <c r="T920" s="107"/>
      <c r="U920" s="107"/>
      <c r="V920" s="107"/>
      <c r="W920" s="107"/>
      <c r="X920" s="107"/>
      <c r="Y920" s="107"/>
      <c r="Z920" s="107"/>
    </row>
    <row r="921" spans="18:26" s="36" customFormat="1" ht="14.25" x14ac:dyDescent="0.2">
      <c r="R921" s="111"/>
      <c r="S921" s="107"/>
      <c r="T921" s="107"/>
      <c r="U921" s="107"/>
      <c r="V921" s="107"/>
      <c r="W921" s="107"/>
      <c r="X921" s="107"/>
      <c r="Y921" s="107"/>
      <c r="Z921" s="107"/>
    </row>
    <row r="922" spans="18:26" s="36" customFormat="1" ht="14.25" x14ac:dyDescent="0.2">
      <c r="R922" s="111"/>
      <c r="S922" s="107"/>
      <c r="T922" s="107"/>
      <c r="U922" s="107"/>
      <c r="V922" s="107"/>
      <c r="W922" s="107"/>
      <c r="X922" s="107"/>
      <c r="Y922" s="107"/>
      <c r="Z922" s="107"/>
    </row>
    <row r="923" spans="18:26" s="36" customFormat="1" ht="14.25" x14ac:dyDescent="0.2">
      <c r="R923" s="111"/>
      <c r="S923" s="107"/>
      <c r="T923" s="107"/>
      <c r="U923" s="107"/>
      <c r="V923" s="107"/>
      <c r="W923" s="107"/>
      <c r="X923" s="107"/>
      <c r="Y923" s="107"/>
      <c r="Z923" s="107"/>
    </row>
    <row r="924" spans="18:26" s="36" customFormat="1" ht="14.25" x14ac:dyDescent="0.2">
      <c r="R924" s="111"/>
      <c r="S924" s="107"/>
      <c r="T924" s="107"/>
      <c r="U924" s="107"/>
      <c r="V924" s="107"/>
      <c r="W924" s="107"/>
      <c r="X924" s="107"/>
      <c r="Y924" s="107"/>
      <c r="Z924" s="107"/>
    </row>
    <row r="925" spans="18:26" s="36" customFormat="1" ht="14.25" x14ac:dyDescent="0.2">
      <c r="R925" s="111"/>
      <c r="S925" s="107"/>
      <c r="T925" s="107"/>
      <c r="U925" s="107"/>
      <c r="V925" s="107"/>
      <c r="W925" s="107"/>
      <c r="X925" s="107"/>
      <c r="Y925" s="107"/>
      <c r="Z925" s="107"/>
    </row>
    <row r="926" spans="18:26" s="36" customFormat="1" ht="14.25" x14ac:dyDescent="0.2">
      <c r="R926" s="111"/>
      <c r="S926" s="107"/>
      <c r="T926" s="107"/>
      <c r="U926" s="107"/>
      <c r="V926" s="107"/>
      <c r="W926" s="107"/>
      <c r="X926" s="107"/>
      <c r="Y926" s="107"/>
      <c r="Z926" s="107"/>
    </row>
    <row r="927" spans="18:26" s="36" customFormat="1" ht="14.25" x14ac:dyDescent="0.2">
      <c r="R927" s="111"/>
      <c r="S927" s="107"/>
      <c r="T927" s="107"/>
      <c r="U927" s="107"/>
      <c r="V927" s="107"/>
      <c r="W927" s="107"/>
      <c r="X927" s="107"/>
      <c r="Y927" s="107"/>
      <c r="Z927" s="107"/>
    </row>
    <row r="928" spans="18:26" s="36" customFormat="1" ht="14.25" x14ac:dyDescent="0.2">
      <c r="R928" s="111"/>
      <c r="S928" s="107"/>
      <c r="T928" s="107"/>
      <c r="U928" s="107"/>
      <c r="V928" s="107"/>
      <c r="W928" s="107"/>
      <c r="X928" s="107"/>
      <c r="Y928" s="107"/>
      <c r="Z928" s="107"/>
    </row>
    <row r="929" spans="18:26" s="36" customFormat="1" ht="14.25" x14ac:dyDescent="0.2">
      <c r="R929" s="111"/>
      <c r="S929" s="107"/>
      <c r="T929" s="107"/>
      <c r="U929" s="107"/>
      <c r="V929" s="107"/>
      <c r="W929" s="107"/>
      <c r="X929" s="107"/>
      <c r="Y929" s="107"/>
      <c r="Z929" s="107"/>
    </row>
    <row r="930" spans="18:26" s="36" customFormat="1" ht="14.25" x14ac:dyDescent="0.2">
      <c r="R930" s="111"/>
      <c r="S930" s="107"/>
      <c r="T930" s="107"/>
      <c r="U930" s="107"/>
      <c r="V930" s="107"/>
      <c r="W930" s="107"/>
      <c r="X930" s="107"/>
      <c r="Y930" s="107"/>
      <c r="Z930" s="107"/>
    </row>
    <row r="931" spans="18:26" s="36" customFormat="1" ht="14.25" x14ac:dyDescent="0.2">
      <c r="R931" s="111"/>
      <c r="S931" s="107"/>
      <c r="T931" s="107"/>
      <c r="U931" s="107"/>
      <c r="V931" s="107"/>
      <c r="W931" s="107"/>
      <c r="X931" s="107"/>
      <c r="Y931" s="107"/>
      <c r="Z931" s="107"/>
    </row>
    <row r="932" spans="18:26" s="36" customFormat="1" ht="14.25" x14ac:dyDescent="0.2">
      <c r="R932" s="111"/>
      <c r="S932" s="107"/>
      <c r="T932" s="107"/>
      <c r="U932" s="107"/>
      <c r="V932" s="107"/>
      <c r="W932" s="107"/>
      <c r="X932" s="107"/>
      <c r="Y932" s="107"/>
      <c r="Z932" s="107"/>
    </row>
    <row r="933" spans="18:26" s="36" customFormat="1" ht="14.25" x14ac:dyDescent="0.2">
      <c r="R933" s="111"/>
      <c r="S933" s="107"/>
      <c r="T933" s="107"/>
      <c r="U933" s="107"/>
      <c r="V933" s="107"/>
      <c r="W933" s="107"/>
      <c r="X933" s="107"/>
      <c r="Y933" s="107"/>
      <c r="Z933" s="107"/>
    </row>
    <row r="934" spans="18:26" s="36" customFormat="1" ht="14.25" x14ac:dyDescent="0.2">
      <c r="R934" s="111"/>
      <c r="S934" s="107"/>
      <c r="T934" s="107"/>
      <c r="U934" s="107"/>
      <c r="V934" s="107"/>
      <c r="W934" s="107"/>
      <c r="X934" s="107"/>
      <c r="Y934" s="107"/>
      <c r="Z934" s="107"/>
    </row>
    <row r="935" spans="18:26" s="36" customFormat="1" ht="14.25" x14ac:dyDescent="0.2">
      <c r="R935" s="111"/>
      <c r="S935" s="107"/>
      <c r="T935" s="107"/>
      <c r="U935" s="107"/>
      <c r="V935" s="107"/>
      <c r="W935" s="107"/>
      <c r="X935" s="107"/>
      <c r="Y935" s="107"/>
      <c r="Z935" s="107"/>
    </row>
    <row r="936" spans="18:26" s="36" customFormat="1" ht="15" thickBot="1" x14ac:dyDescent="0.25">
      <c r="R936" s="111"/>
      <c r="S936" s="107"/>
      <c r="T936" s="107"/>
      <c r="U936" s="107"/>
      <c r="V936" s="107"/>
      <c r="W936" s="107"/>
      <c r="X936" s="107"/>
      <c r="Y936" s="107"/>
      <c r="Z936" s="107"/>
    </row>
  </sheetData>
  <autoFilter ref="A2:S505"/>
  <mergeCells count="8">
    <mergeCell ref="A54:A59"/>
    <mergeCell ref="A60:A240"/>
    <mergeCell ref="A1:C1"/>
    <mergeCell ref="K1:M1"/>
    <mergeCell ref="A3:A20"/>
    <mergeCell ref="A22:A31"/>
    <mergeCell ref="A32:A53"/>
    <mergeCell ref="K51:M53"/>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J1048351"/>
  <sheetViews>
    <sheetView rightToLeft="1" topLeftCell="C243" workbookViewId="0">
      <selection activeCell="H2" sqref="H2:H266"/>
    </sheetView>
  </sheetViews>
  <sheetFormatPr defaultRowHeight="19.5" x14ac:dyDescent="0.45"/>
  <cols>
    <col min="2" max="2" width="0" hidden="1" customWidth="1"/>
    <col min="3" max="3" width="18.875" customWidth="1"/>
    <col min="4" max="4" width="26.125" customWidth="1"/>
    <col min="5" max="5" width="15.25" customWidth="1"/>
    <col min="6" max="6" width="15.75" style="57" customWidth="1"/>
    <col min="7" max="7" width="14.25" customWidth="1"/>
    <col min="8" max="8" width="18.875" customWidth="1"/>
    <col min="9" max="9" width="13.875" style="93" customWidth="1"/>
    <col min="10" max="10" width="12.25" style="93" customWidth="1"/>
  </cols>
  <sheetData>
    <row r="1" spans="2:10" x14ac:dyDescent="0.2">
      <c r="B1" s="85" t="s">
        <v>539</v>
      </c>
      <c r="C1" s="85" t="s">
        <v>3</v>
      </c>
      <c r="D1" s="85" t="s">
        <v>2</v>
      </c>
      <c r="E1" s="85" t="s">
        <v>530</v>
      </c>
      <c r="F1" s="85" t="s">
        <v>263</v>
      </c>
      <c r="G1" s="86" t="s">
        <v>531</v>
      </c>
      <c r="H1" s="91" t="s">
        <v>267</v>
      </c>
      <c r="I1" s="57" t="s">
        <v>537</v>
      </c>
      <c r="J1" s="85" t="s">
        <v>538</v>
      </c>
    </row>
    <row r="2" spans="2:10" ht="18" x14ac:dyDescent="0.45">
      <c r="B2" s="90">
        <v>11</v>
      </c>
      <c r="C2" s="87">
        <v>20011</v>
      </c>
      <c r="D2" s="87" t="s">
        <v>270</v>
      </c>
      <c r="E2" s="88">
        <v>3870000</v>
      </c>
      <c r="F2" s="85">
        <v>10</v>
      </c>
      <c r="G2" s="89">
        <f t="shared" ref="G2:G65" si="0">E2+(E2*F2/100)</f>
        <v>4257000</v>
      </c>
      <c r="H2" s="89">
        <v>4270000</v>
      </c>
      <c r="I2" s="93">
        <v>3070000</v>
      </c>
      <c r="J2" s="94">
        <f>H2-I2</f>
        <v>1200000</v>
      </c>
    </row>
    <row r="3" spans="2:10" ht="18" x14ac:dyDescent="0.45">
      <c r="B3" s="90">
        <v>12</v>
      </c>
      <c r="C3" s="87">
        <v>20012</v>
      </c>
      <c r="D3" s="87" t="s">
        <v>271</v>
      </c>
      <c r="E3" s="88">
        <v>6470000</v>
      </c>
      <c r="F3" s="85">
        <v>20</v>
      </c>
      <c r="G3" s="89">
        <f t="shared" si="0"/>
        <v>7764000</v>
      </c>
      <c r="H3" s="89">
        <v>7770000</v>
      </c>
      <c r="I3" s="93">
        <v>6070000</v>
      </c>
      <c r="J3" s="94">
        <f t="shared" ref="J3:J66" si="1">H3-I3</f>
        <v>1700000</v>
      </c>
    </row>
    <row r="4" spans="2:10" ht="18" x14ac:dyDescent="0.45">
      <c r="B4" s="90">
        <v>13</v>
      </c>
      <c r="C4" s="87">
        <v>20013</v>
      </c>
      <c r="D4" s="87" t="s">
        <v>272</v>
      </c>
      <c r="E4" s="88">
        <v>8970000</v>
      </c>
      <c r="F4" s="85">
        <v>30</v>
      </c>
      <c r="G4" s="89">
        <f t="shared" si="0"/>
        <v>11661000</v>
      </c>
      <c r="H4" s="89">
        <v>11700000</v>
      </c>
      <c r="I4" s="93">
        <v>9870000</v>
      </c>
      <c r="J4" s="94">
        <f t="shared" si="1"/>
        <v>1830000</v>
      </c>
    </row>
    <row r="5" spans="2:10" ht="18" x14ac:dyDescent="0.45">
      <c r="B5" s="90">
        <v>15</v>
      </c>
      <c r="C5" s="87">
        <v>20015</v>
      </c>
      <c r="D5" s="87" t="s">
        <v>273</v>
      </c>
      <c r="E5" s="88">
        <v>14570000</v>
      </c>
      <c r="F5" s="85">
        <v>40</v>
      </c>
      <c r="G5" s="89">
        <f t="shared" si="0"/>
        <v>20398000</v>
      </c>
      <c r="H5" s="89">
        <v>20370000</v>
      </c>
      <c r="I5" s="93">
        <v>18970000</v>
      </c>
      <c r="J5" s="94">
        <f t="shared" si="1"/>
        <v>1400000</v>
      </c>
    </row>
    <row r="6" spans="2:10" ht="18" x14ac:dyDescent="0.45">
      <c r="B6" s="90">
        <v>21</v>
      </c>
      <c r="C6" s="87">
        <v>20021</v>
      </c>
      <c r="D6" s="87" t="s">
        <v>274</v>
      </c>
      <c r="E6" s="88">
        <v>5370000</v>
      </c>
      <c r="F6" s="85">
        <v>10</v>
      </c>
      <c r="G6" s="89">
        <f t="shared" si="0"/>
        <v>5907000</v>
      </c>
      <c r="H6" s="89">
        <f>5970000</f>
        <v>5970000</v>
      </c>
      <c r="I6" s="93">
        <v>4070000</v>
      </c>
      <c r="J6" s="94">
        <f t="shared" si="1"/>
        <v>1900000</v>
      </c>
    </row>
    <row r="7" spans="2:10" ht="18" x14ac:dyDescent="0.45">
      <c r="B7" s="90">
        <v>22</v>
      </c>
      <c r="C7" s="87">
        <v>20022</v>
      </c>
      <c r="D7" s="87" t="s">
        <v>275</v>
      </c>
      <c r="E7" s="88">
        <v>8070000</v>
      </c>
      <c r="F7" s="85">
        <v>20</v>
      </c>
      <c r="G7" s="89">
        <f t="shared" si="0"/>
        <v>9684000</v>
      </c>
      <c r="H7" s="89">
        <v>9700000</v>
      </c>
      <c r="I7" s="93">
        <v>7970000</v>
      </c>
      <c r="J7" s="94">
        <f t="shared" si="1"/>
        <v>1730000</v>
      </c>
    </row>
    <row r="8" spans="2:10" ht="18" x14ac:dyDescent="0.45">
      <c r="B8" s="90">
        <v>23</v>
      </c>
      <c r="C8" s="87">
        <v>20023</v>
      </c>
      <c r="D8" s="87" t="s">
        <v>276</v>
      </c>
      <c r="E8" s="88">
        <v>10170000</v>
      </c>
      <c r="F8" s="85">
        <v>30</v>
      </c>
      <c r="G8" s="89">
        <f t="shared" si="0"/>
        <v>13221000</v>
      </c>
      <c r="H8" s="89">
        <v>13270000</v>
      </c>
      <c r="I8" s="93">
        <v>10870000</v>
      </c>
      <c r="J8" s="94">
        <f t="shared" si="1"/>
        <v>2400000</v>
      </c>
    </row>
    <row r="9" spans="2:10" ht="18" x14ac:dyDescent="0.45">
      <c r="B9" s="90">
        <v>25</v>
      </c>
      <c r="C9" s="87">
        <v>20025</v>
      </c>
      <c r="D9" s="87" t="s">
        <v>277</v>
      </c>
      <c r="E9" s="88">
        <v>15070000</v>
      </c>
      <c r="F9" s="85">
        <v>40</v>
      </c>
      <c r="G9" s="89">
        <f t="shared" si="0"/>
        <v>21098000</v>
      </c>
      <c r="H9" s="89">
        <v>21070000</v>
      </c>
      <c r="I9" s="93">
        <v>19970000</v>
      </c>
      <c r="J9" s="94">
        <f t="shared" si="1"/>
        <v>1100000</v>
      </c>
    </row>
    <row r="10" spans="2:10" ht="18" x14ac:dyDescent="0.45">
      <c r="B10" s="90">
        <v>31</v>
      </c>
      <c r="C10" s="87">
        <v>20031</v>
      </c>
      <c r="D10" s="87" t="s">
        <v>278</v>
      </c>
      <c r="E10" s="88">
        <v>5870000</v>
      </c>
      <c r="F10" s="85">
        <v>10</v>
      </c>
      <c r="G10" s="89">
        <f t="shared" si="0"/>
        <v>6457000</v>
      </c>
      <c r="H10" s="89">
        <v>6470000</v>
      </c>
      <c r="I10" s="93">
        <v>5070000</v>
      </c>
      <c r="J10" s="94">
        <f t="shared" si="1"/>
        <v>1400000</v>
      </c>
    </row>
    <row r="11" spans="2:10" ht="18" x14ac:dyDescent="0.45">
      <c r="B11" s="90">
        <v>32</v>
      </c>
      <c r="C11" s="87">
        <v>20032</v>
      </c>
      <c r="D11" s="87" t="s">
        <v>279</v>
      </c>
      <c r="E11" s="88">
        <v>8270000</v>
      </c>
      <c r="F11" s="85">
        <v>20</v>
      </c>
      <c r="G11" s="89">
        <f t="shared" si="0"/>
        <v>9924000</v>
      </c>
      <c r="H11" s="89">
        <v>9970000</v>
      </c>
      <c r="I11" s="93">
        <v>8970000</v>
      </c>
      <c r="J11" s="94">
        <f t="shared" si="1"/>
        <v>1000000</v>
      </c>
    </row>
    <row r="12" spans="2:10" ht="18" x14ac:dyDescent="0.45">
      <c r="B12" s="90">
        <v>33</v>
      </c>
      <c r="C12" s="87">
        <v>20033</v>
      </c>
      <c r="D12" s="87" t="s">
        <v>280</v>
      </c>
      <c r="E12" s="88">
        <v>10470000</v>
      </c>
      <c r="F12" s="85">
        <v>30</v>
      </c>
      <c r="G12" s="89">
        <f t="shared" si="0"/>
        <v>13611000</v>
      </c>
      <c r="H12" s="89">
        <v>13670000</v>
      </c>
      <c r="I12" s="93">
        <v>11870000</v>
      </c>
      <c r="J12" s="94">
        <f t="shared" si="1"/>
        <v>1800000</v>
      </c>
    </row>
    <row r="13" spans="2:10" ht="18" x14ac:dyDescent="0.45">
      <c r="B13" s="90">
        <v>35</v>
      </c>
      <c r="C13" s="87">
        <v>30035</v>
      </c>
      <c r="D13" s="87" t="s">
        <v>281</v>
      </c>
      <c r="E13" s="88">
        <v>15670000</v>
      </c>
      <c r="F13" s="85">
        <v>40</v>
      </c>
      <c r="G13" s="89">
        <f t="shared" si="0"/>
        <v>21938000</v>
      </c>
      <c r="H13" s="89">
        <v>21970000</v>
      </c>
      <c r="I13" s="93">
        <v>20970000</v>
      </c>
      <c r="J13" s="94">
        <f t="shared" si="1"/>
        <v>1000000</v>
      </c>
    </row>
    <row r="14" spans="2:10" ht="18" x14ac:dyDescent="0.45">
      <c r="B14" s="90">
        <v>41</v>
      </c>
      <c r="C14" s="87">
        <v>20041</v>
      </c>
      <c r="D14" s="87" t="s">
        <v>282</v>
      </c>
      <c r="E14" s="88">
        <v>13270000</v>
      </c>
      <c r="F14" s="85">
        <v>40</v>
      </c>
      <c r="G14" s="89">
        <f t="shared" si="0"/>
        <v>18578000</v>
      </c>
      <c r="H14" s="89">
        <v>18570000</v>
      </c>
      <c r="I14" s="93">
        <v>16670000</v>
      </c>
      <c r="J14" s="94">
        <f t="shared" si="1"/>
        <v>1900000</v>
      </c>
    </row>
    <row r="15" spans="2:10" ht="18" x14ac:dyDescent="0.45">
      <c r="B15" s="90">
        <v>44</v>
      </c>
      <c r="C15" s="87">
        <v>20044</v>
      </c>
      <c r="D15" s="87" t="s">
        <v>283</v>
      </c>
      <c r="E15" s="88">
        <v>24870000</v>
      </c>
      <c r="F15" s="85">
        <v>40</v>
      </c>
      <c r="G15" s="89">
        <f t="shared" si="0"/>
        <v>34818000</v>
      </c>
      <c r="H15" s="89">
        <v>34870000</v>
      </c>
      <c r="I15" s="93">
        <v>29970000</v>
      </c>
      <c r="J15" s="94">
        <f t="shared" si="1"/>
        <v>4900000</v>
      </c>
    </row>
    <row r="16" spans="2:10" ht="18" x14ac:dyDescent="0.45">
      <c r="B16" s="90">
        <v>11</v>
      </c>
      <c r="C16" s="87">
        <v>20111</v>
      </c>
      <c r="D16" s="87" t="s">
        <v>284</v>
      </c>
      <c r="E16" s="88">
        <v>3870000</v>
      </c>
      <c r="F16" s="85">
        <v>10</v>
      </c>
      <c r="G16" s="89">
        <f t="shared" si="0"/>
        <v>4257000</v>
      </c>
      <c r="H16" s="89">
        <v>4270000</v>
      </c>
      <c r="I16" s="93">
        <v>3070000</v>
      </c>
      <c r="J16" s="94">
        <f t="shared" si="1"/>
        <v>1200000</v>
      </c>
    </row>
    <row r="17" spans="2:10" ht="18" x14ac:dyDescent="0.45">
      <c r="B17" s="90">
        <v>12</v>
      </c>
      <c r="C17" s="87">
        <v>20112</v>
      </c>
      <c r="D17" s="87" t="s">
        <v>285</v>
      </c>
      <c r="E17" s="88">
        <v>6470000</v>
      </c>
      <c r="F17" s="85">
        <v>20</v>
      </c>
      <c r="G17" s="89">
        <f t="shared" si="0"/>
        <v>7764000</v>
      </c>
      <c r="H17" s="89">
        <v>7770000</v>
      </c>
      <c r="I17" s="93">
        <v>6070000</v>
      </c>
      <c r="J17" s="94">
        <f t="shared" si="1"/>
        <v>1700000</v>
      </c>
    </row>
    <row r="18" spans="2:10" ht="18" x14ac:dyDescent="0.45">
      <c r="B18" s="90">
        <v>13</v>
      </c>
      <c r="C18" s="87">
        <v>20113</v>
      </c>
      <c r="D18" s="87" t="s">
        <v>286</v>
      </c>
      <c r="E18" s="88">
        <v>8970000</v>
      </c>
      <c r="F18" s="85">
        <v>30</v>
      </c>
      <c r="G18" s="89">
        <f t="shared" si="0"/>
        <v>11661000</v>
      </c>
      <c r="H18" s="89">
        <v>11700000</v>
      </c>
      <c r="I18" s="93">
        <v>9870000</v>
      </c>
      <c r="J18" s="94">
        <f t="shared" si="1"/>
        <v>1830000</v>
      </c>
    </row>
    <row r="19" spans="2:10" ht="18" x14ac:dyDescent="0.45">
      <c r="B19" s="90">
        <v>15</v>
      </c>
      <c r="C19" s="87">
        <v>20115</v>
      </c>
      <c r="D19" s="87" t="s">
        <v>287</v>
      </c>
      <c r="E19" s="88">
        <v>14570000</v>
      </c>
      <c r="F19" s="85">
        <v>40</v>
      </c>
      <c r="G19" s="89">
        <f t="shared" si="0"/>
        <v>20398000</v>
      </c>
      <c r="H19" s="89">
        <v>20370000</v>
      </c>
      <c r="I19" s="93">
        <v>18970000</v>
      </c>
      <c r="J19" s="94">
        <f t="shared" si="1"/>
        <v>1400000</v>
      </c>
    </row>
    <row r="20" spans="2:10" ht="18" x14ac:dyDescent="0.45">
      <c r="B20" s="90">
        <v>21</v>
      </c>
      <c r="C20" s="87">
        <v>20121</v>
      </c>
      <c r="D20" s="87" t="s">
        <v>288</v>
      </c>
      <c r="E20" s="88">
        <v>5370000</v>
      </c>
      <c r="F20" s="85">
        <v>10</v>
      </c>
      <c r="G20" s="89">
        <f t="shared" si="0"/>
        <v>5907000</v>
      </c>
      <c r="H20" s="89">
        <f>5970000</f>
        <v>5970000</v>
      </c>
      <c r="I20" s="93">
        <v>4070000</v>
      </c>
      <c r="J20" s="94">
        <f t="shared" si="1"/>
        <v>1900000</v>
      </c>
    </row>
    <row r="21" spans="2:10" ht="18" x14ac:dyDescent="0.45">
      <c r="B21" s="90">
        <v>22</v>
      </c>
      <c r="C21" s="87">
        <v>20122</v>
      </c>
      <c r="D21" s="87" t="s">
        <v>289</v>
      </c>
      <c r="E21" s="88">
        <v>8070000</v>
      </c>
      <c r="F21" s="85">
        <v>20</v>
      </c>
      <c r="G21" s="89">
        <f t="shared" si="0"/>
        <v>9684000</v>
      </c>
      <c r="H21" s="89">
        <v>9700000</v>
      </c>
      <c r="I21" s="93">
        <v>7970000</v>
      </c>
      <c r="J21" s="94">
        <f t="shared" si="1"/>
        <v>1730000</v>
      </c>
    </row>
    <row r="22" spans="2:10" ht="18" x14ac:dyDescent="0.45">
      <c r="B22" s="90">
        <v>23</v>
      </c>
      <c r="C22" s="87">
        <v>20123</v>
      </c>
      <c r="D22" s="87" t="s">
        <v>290</v>
      </c>
      <c r="E22" s="88">
        <v>10170000</v>
      </c>
      <c r="F22" s="85">
        <v>30</v>
      </c>
      <c r="G22" s="89">
        <f t="shared" si="0"/>
        <v>13221000</v>
      </c>
      <c r="H22" s="89">
        <v>13270000</v>
      </c>
      <c r="I22" s="93">
        <v>10870000</v>
      </c>
      <c r="J22" s="94">
        <f t="shared" si="1"/>
        <v>2400000</v>
      </c>
    </row>
    <row r="23" spans="2:10" ht="18" x14ac:dyDescent="0.45">
      <c r="B23" s="90">
        <v>25</v>
      </c>
      <c r="C23" s="87">
        <v>20125</v>
      </c>
      <c r="D23" s="87" t="s">
        <v>291</v>
      </c>
      <c r="E23" s="88">
        <v>15070000</v>
      </c>
      <c r="F23" s="85">
        <v>40</v>
      </c>
      <c r="G23" s="89">
        <f t="shared" si="0"/>
        <v>21098000</v>
      </c>
      <c r="H23" s="89">
        <v>21070000</v>
      </c>
      <c r="I23" s="93">
        <v>19970000</v>
      </c>
      <c r="J23" s="94">
        <f t="shared" si="1"/>
        <v>1100000</v>
      </c>
    </row>
    <row r="24" spans="2:10" ht="18" x14ac:dyDescent="0.45">
      <c r="B24" s="90">
        <v>31</v>
      </c>
      <c r="C24" s="87">
        <v>20131</v>
      </c>
      <c r="D24" s="87" t="s">
        <v>292</v>
      </c>
      <c r="E24" s="88">
        <v>5870000</v>
      </c>
      <c r="F24" s="85">
        <v>10</v>
      </c>
      <c r="G24" s="89">
        <f t="shared" si="0"/>
        <v>6457000</v>
      </c>
      <c r="H24" s="89">
        <v>6470000</v>
      </c>
      <c r="I24" s="93">
        <v>5070000</v>
      </c>
      <c r="J24" s="94">
        <f t="shared" si="1"/>
        <v>1400000</v>
      </c>
    </row>
    <row r="25" spans="2:10" ht="18" x14ac:dyDescent="0.45">
      <c r="B25" s="90">
        <v>32</v>
      </c>
      <c r="C25" s="87">
        <v>20132</v>
      </c>
      <c r="D25" s="87" t="s">
        <v>293</v>
      </c>
      <c r="E25" s="88">
        <v>8270000</v>
      </c>
      <c r="F25" s="85">
        <v>20</v>
      </c>
      <c r="G25" s="89">
        <f t="shared" si="0"/>
        <v>9924000</v>
      </c>
      <c r="H25" s="89">
        <v>9970000</v>
      </c>
      <c r="I25" s="93">
        <v>8970000</v>
      </c>
      <c r="J25" s="94">
        <f t="shared" si="1"/>
        <v>1000000</v>
      </c>
    </row>
    <row r="26" spans="2:10" ht="18" x14ac:dyDescent="0.45">
      <c r="B26" s="90">
        <v>33</v>
      </c>
      <c r="C26" s="87">
        <v>20133</v>
      </c>
      <c r="D26" s="87" t="s">
        <v>294</v>
      </c>
      <c r="E26" s="88">
        <v>10470000</v>
      </c>
      <c r="F26" s="85">
        <v>30</v>
      </c>
      <c r="G26" s="89">
        <f t="shared" si="0"/>
        <v>13611000</v>
      </c>
      <c r="H26" s="89">
        <v>13670000</v>
      </c>
      <c r="I26" s="93">
        <v>11870000</v>
      </c>
      <c r="J26" s="94">
        <f t="shared" si="1"/>
        <v>1800000</v>
      </c>
    </row>
    <row r="27" spans="2:10" ht="18" x14ac:dyDescent="0.45">
      <c r="B27" s="90">
        <v>35</v>
      </c>
      <c r="C27" s="87">
        <v>20135</v>
      </c>
      <c r="D27" s="87" t="s">
        <v>295</v>
      </c>
      <c r="E27" s="88">
        <v>15670000</v>
      </c>
      <c r="F27" s="85">
        <v>40</v>
      </c>
      <c r="G27" s="89">
        <f t="shared" si="0"/>
        <v>21938000</v>
      </c>
      <c r="H27" s="89">
        <v>21970000</v>
      </c>
      <c r="I27" s="93">
        <v>20970000</v>
      </c>
      <c r="J27" s="94">
        <f t="shared" si="1"/>
        <v>1000000</v>
      </c>
    </row>
    <row r="28" spans="2:10" ht="18" x14ac:dyDescent="0.45">
      <c r="B28" s="90">
        <v>41</v>
      </c>
      <c r="C28" s="87">
        <v>20141</v>
      </c>
      <c r="D28" s="87" t="s">
        <v>296</v>
      </c>
      <c r="E28" s="88">
        <v>13270000</v>
      </c>
      <c r="F28" s="85">
        <v>40</v>
      </c>
      <c r="G28" s="89">
        <f t="shared" si="0"/>
        <v>18578000</v>
      </c>
      <c r="H28" s="89">
        <v>18570000</v>
      </c>
      <c r="I28" s="93">
        <v>16670000</v>
      </c>
      <c r="J28" s="94">
        <f t="shared" si="1"/>
        <v>1900000</v>
      </c>
    </row>
    <row r="29" spans="2:10" ht="18" x14ac:dyDescent="0.45">
      <c r="B29" s="90">
        <v>44</v>
      </c>
      <c r="C29" s="87">
        <v>20144</v>
      </c>
      <c r="D29" s="87" t="s">
        <v>297</v>
      </c>
      <c r="E29" s="88">
        <v>24870000</v>
      </c>
      <c r="F29" s="85">
        <v>40</v>
      </c>
      <c r="G29" s="89">
        <f t="shared" si="0"/>
        <v>34818000</v>
      </c>
      <c r="H29" s="89">
        <v>34870000</v>
      </c>
      <c r="I29" s="93">
        <v>29970000</v>
      </c>
      <c r="J29" s="94">
        <f t="shared" si="1"/>
        <v>4900000</v>
      </c>
    </row>
    <row r="30" spans="2:10" ht="18" x14ac:dyDescent="0.45">
      <c r="B30" s="90">
        <v>11</v>
      </c>
      <c r="C30" s="87">
        <v>20311</v>
      </c>
      <c r="D30" s="87" t="s">
        <v>298</v>
      </c>
      <c r="E30" s="88">
        <v>3870000</v>
      </c>
      <c r="F30" s="85">
        <v>10</v>
      </c>
      <c r="G30" s="89">
        <f t="shared" si="0"/>
        <v>4257000</v>
      </c>
      <c r="H30" s="89">
        <v>4270000</v>
      </c>
      <c r="I30" s="93">
        <v>3070000</v>
      </c>
      <c r="J30" s="94">
        <f t="shared" si="1"/>
        <v>1200000</v>
      </c>
    </row>
    <row r="31" spans="2:10" ht="18" x14ac:dyDescent="0.45">
      <c r="B31" s="90">
        <v>12</v>
      </c>
      <c r="C31" s="87">
        <v>20312</v>
      </c>
      <c r="D31" s="87" t="s">
        <v>299</v>
      </c>
      <c r="E31" s="88">
        <v>6470000</v>
      </c>
      <c r="F31" s="85">
        <v>20</v>
      </c>
      <c r="G31" s="89">
        <f t="shared" si="0"/>
        <v>7764000</v>
      </c>
      <c r="H31" s="89">
        <v>7770000</v>
      </c>
      <c r="I31" s="93">
        <v>6070000</v>
      </c>
      <c r="J31" s="94">
        <f t="shared" si="1"/>
        <v>1700000</v>
      </c>
    </row>
    <row r="32" spans="2:10" ht="18" x14ac:dyDescent="0.45">
      <c r="B32" s="90">
        <v>13</v>
      </c>
      <c r="C32" s="87">
        <v>20313</v>
      </c>
      <c r="D32" s="87" t="s">
        <v>300</v>
      </c>
      <c r="E32" s="88">
        <v>8970000</v>
      </c>
      <c r="F32" s="85">
        <v>30</v>
      </c>
      <c r="G32" s="89">
        <f t="shared" si="0"/>
        <v>11661000</v>
      </c>
      <c r="H32" s="89">
        <v>11700000</v>
      </c>
      <c r="I32" s="93">
        <v>9870000</v>
      </c>
      <c r="J32" s="94">
        <f t="shared" si="1"/>
        <v>1830000</v>
      </c>
    </row>
    <row r="33" spans="2:10" ht="18" x14ac:dyDescent="0.45">
      <c r="B33" s="90">
        <v>15</v>
      </c>
      <c r="C33" s="87">
        <v>20315</v>
      </c>
      <c r="D33" s="87" t="s">
        <v>301</v>
      </c>
      <c r="E33" s="88">
        <v>14570000</v>
      </c>
      <c r="F33" s="85">
        <v>40</v>
      </c>
      <c r="G33" s="89">
        <f t="shared" si="0"/>
        <v>20398000</v>
      </c>
      <c r="H33" s="89">
        <v>20370000</v>
      </c>
      <c r="I33" s="93">
        <v>18970000</v>
      </c>
      <c r="J33" s="94">
        <f t="shared" si="1"/>
        <v>1400000</v>
      </c>
    </row>
    <row r="34" spans="2:10" ht="18" x14ac:dyDescent="0.45">
      <c r="B34" s="90">
        <v>21</v>
      </c>
      <c r="C34" s="87">
        <v>20321</v>
      </c>
      <c r="D34" s="87" t="s">
        <v>302</v>
      </c>
      <c r="E34" s="88">
        <v>5370000</v>
      </c>
      <c r="F34" s="85">
        <v>10</v>
      </c>
      <c r="G34" s="89">
        <f t="shared" si="0"/>
        <v>5907000</v>
      </c>
      <c r="H34" s="89">
        <f>5970000</f>
        <v>5970000</v>
      </c>
      <c r="I34" s="93">
        <v>4070000</v>
      </c>
      <c r="J34" s="94">
        <f t="shared" si="1"/>
        <v>1900000</v>
      </c>
    </row>
    <row r="35" spans="2:10" ht="18" x14ac:dyDescent="0.45">
      <c r="B35" s="90">
        <v>22</v>
      </c>
      <c r="C35" s="87">
        <v>20322</v>
      </c>
      <c r="D35" s="87" t="s">
        <v>303</v>
      </c>
      <c r="E35" s="88">
        <v>8070000</v>
      </c>
      <c r="F35" s="85">
        <v>20</v>
      </c>
      <c r="G35" s="89">
        <f t="shared" si="0"/>
        <v>9684000</v>
      </c>
      <c r="H35" s="89">
        <v>9700000</v>
      </c>
      <c r="I35" s="93">
        <v>7970000</v>
      </c>
      <c r="J35" s="94">
        <f t="shared" si="1"/>
        <v>1730000</v>
      </c>
    </row>
    <row r="36" spans="2:10" ht="18" x14ac:dyDescent="0.45">
      <c r="B36" s="90">
        <v>23</v>
      </c>
      <c r="C36" s="87">
        <v>20323</v>
      </c>
      <c r="D36" s="87" t="s">
        <v>304</v>
      </c>
      <c r="E36" s="88">
        <v>10170000</v>
      </c>
      <c r="F36" s="85">
        <v>30</v>
      </c>
      <c r="G36" s="89">
        <f t="shared" si="0"/>
        <v>13221000</v>
      </c>
      <c r="H36" s="89">
        <v>13270000</v>
      </c>
      <c r="I36" s="93">
        <v>10870000</v>
      </c>
      <c r="J36" s="94">
        <f t="shared" si="1"/>
        <v>2400000</v>
      </c>
    </row>
    <row r="37" spans="2:10" ht="18" x14ac:dyDescent="0.45">
      <c r="B37" s="90">
        <v>25</v>
      </c>
      <c r="C37" s="87">
        <v>20325</v>
      </c>
      <c r="D37" s="87" t="s">
        <v>305</v>
      </c>
      <c r="E37" s="88">
        <v>15070000</v>
      </c>
      <c r="F37" s="85">
        <v>40</v>
      </c>
      <c r="G37" s="89">
        <f t="shared" si="0"/>
        <v>21098000</v>
      </c>
      <c r="H37" s="89">
        <v>21070000</v>
      </c>
      <c r="I37" s="93">
        <v>19970000</v>
      </c>
      <c r="J37" s="94">
        <f t="shared" si="1"/>
        <v>1100000</v>
      </c>
    </row>
    <row r="38" spans="2:10" ht="18" x14ac:dyDescent="0.45">
      <c r="B38" s="90">
        <v>31</v>
      </c>
      <c r="C38" s="87">
        <v>20331</v>
      </c>
      <c r="D38" s="87" t="s">
        <v>306</v>
      </c>
      <c r="E38" s="88">
        <v>5870000</v>
      </c>
      <c r="F38" s="85">
        <v>10</v>
      </c>
      <c r="G38" s="89">
        <f t="shared" si="0"/>
        <v>6457000</v>
      </c>
      <c r="H38" s="89">
        <v>6470000</v>
      </c>
      <c r="I38" s="93">
        <v>5070000</v>
      </c>
      <c r="J38" s="94">
        <f t="shared" si="1"/>
        <v>1400000</v>
      </c>
    </row>
    <row r="39" spans="2:10" ht="18" x14ac:dyDescent="0.45">
      <c r="B39" s="90">
        <v>32</v>
      </c>
      <c r="C39" s="87">
        <v>20332</v>
      </c>
      <c r="D39" s="87" t="s">
        <v>307</v>
      </c>
      <c r="E39" s="88">
        <v>8270000</v>
      </c>
      <c r="F39" s="85">
        <v>20</v>
      </c>
      <c r="G39" s="89">
        <f t="shared" si="0"/>
        <v>9924000</v>
      </c>
      <c r="H39" s="89">
        <v>9970000</v>
      </c>
      <c r="I39" s="93">
        <v>8970000</v>
      </c>
      <c r="J39" s="94">
        <f t="shared" si="1"/>
        <v>1000000</v>
      </c>
    </row>
    <row r="40" spans="2:10" ht="18" x14ac:dyDescent="0.45">
      <c r="B40" s="90">
        <v>33</v>
      </c>
      <c r="C40" s="87">
        <v>20333</v>
      </c>
      <c r="D40" s="87" t="s">
        <v>308</v>
      </c>
      <c r="E40" s="88">
        <v>10470000</v>
      </c>
      <c r="F40" s="85">
        <v>30</v>
      </c>
      <c r="G40" s="89">
        <f t="shared" si="0"/>
        <v>13611000</v>
      </c>
      <c r="H40" s="89">
        <v>13670000</v>
      </c>
      <c r="I40" s="93">
        <v>11870000</v>
      </c>
      <c r="J40" s="94">
        <f t="shared" si="1"/>
        <v>1800000</v>
      </c>
    </row>
    <row r="41" spans="2:10" ht="18" x14ac:dyDescent="0.45">
      <c r="B41" s="90">
        <v>35</v>
      </c>
      <c r="C41" s="87">
        <v>20335</v>
      </c>
      <c r="D41" s="87" t="s">
        <v>309</v>
      </c>
      <c r="E41" s="88">
        <v>15670000</v>
      </c>
      <c r="F41" s="85">
        <v>40</v>
      </c>
      <c r="G41" s="89">
        <f t="shared" si="0"/>
        <v>21938000</v>
      </c>
      <c r="H41" s="89">
        <v>21970000</v>
      </c>
      <c r="I41" s="93">
        <v>20970000</v>
      </c>
      <c r="J41" s="94">
        <f t="shared" si="1"/>
        <v>1000000</v>
      </c>
    </row>
    <row r="42" spans="2:10" ht="18" x14ac:dyDescent="0.45">
      <c r="B42" s="90">
        <v>41</v>
      </c>
      <c r="C42" s="87">
        <v>20341</v>
      </c>
      <c r="D42" s="87" t="s">
        <v>310</v>
      </c>
      <c r="E42" s="88">
        <v>13270000</v>
      </c>
      <c r="F42" s="85">
        <v>40</v>
      </c>
      <c r="G42" s="89">
        <f t="shared" si="0"/>
        <v>18578000</v>
      </c>
      <c r="H42" s="89">
        <v>18570000</v>
      </c>
      <c r="I42" s="93">
        <v>16670000</v>
      </c>
      <c r="J42" s="94">
        <f t="shared" si="1"/>
        <v>1900000</v>
      </c>
    </row>
    <row r="43" spans="2:10" ht="18" x14ac:dyDescent="0.45">
      <c r="B43" s="90">
        <v>44</v>
      </c>
      <c r="C43" s="87">
        <v>20344</v>
      </c>
      <c r="D43" s="87" t="s">
        <v>311</v>
      </c>
      <c r="E43" s="88">
        <v>24870000</v>
      </c>
      <c r="F43" s="85">
        <v>40</v>
      </c>
      <c r="G43" s="89">
        <f t="shared" si="0"/>
        <v>34818000</v>
      </c>
      <c r="H43" s="89">
        <v>34870000</v>
      </c>
      <c r="I43" s="93">
        <v>29970000</v>
      </c>
      <c r="J43" s="94">
        <f t="shared" si="1"/>
        <v>4900000</v>
      </c>
    </row>
    <row r="44" spans="2:10" ht="18" x14ac:dyDescent="0.45">
      <c r="B44" s="90">
        <v>11</v>
      </c>
      <c r="C44" s="87">
        <v>20411</v>
      </c>
      <c r="D44" s="87" t="s">
        <v>312</v>
      </c>
      <c r="E44" s="88">
        <v>3870000</v>
      </c>
      <c r="F44" s="85">
        <v>10</v>
      </c>
      <c r="G44" s="89">
        <f t="shared" si="0"/>
        <v>4257000</v>
      </c>
      <c r="H44" s="89">
        <v>4270000</v>
      </c>
      <c r="I44" s="93">
        <v>3070000</v>
      </c>
      <c r="J44" s="94">
        <f t="shared" si="1"/>
        <v>1200000</v>
      </c>
    </row>
    <row r="45" spans="2:10" ht="18" x14ac:dyDescent="0.45">
      <c r="B45" s="90">
        <v>12</v>
      </c>
      <c r="C45" s="87">
        <v>20412</v>
      </c>
      <c r="D45" s="87" t="s">
        <v>313</v>
      </c>
      <c r="E45" s="88">
        <v>6470000</v>
      </c>
      <c r="F45" s="85">
        <v>20</v>
      </c>
      <c r="G45" s="89">
        <f t="shared" si="0"/>
        <v>7764000</v>
      </c>
      <c r="H45" s="89">
        <v>7770000</v>
      </c>
      <c r="I45" s="93">
        <v>6070000</v>
      </c>
      <c r="J45" s="94">
        <f t="shared" si="1"/>
        <v>1700000</v>
      </c>
    </row>
    <row r="46" spans="2:10" ht="18" x14ac:dyDescent="0.45">
      <c r="B46" s="90">
        <v>13</v>
      </c>
      <c r="C46" s="87">
        <v>20413</v>
      </c>
      <c r="D46" s="87" t="s">
        <v>314</v>
      </c>
      <c r="E46" s="88">
        <v>8970000</v>
      </c>
      <c r="F46" s="85">
        <v>30</v>
      </c>
      <c r="G46" s="89">
        <f t="shared" si="0"/>
        <v>11661000</v>
      </c>
      <c r="H46" s="89">
        <v>11700000</v>
      </c>
      <c r="I46" s="93">
        <v>9870000</v>
      </c>
      <c r="J46" s="94">
        <f t="shared" si="1"/>
        <v>1830000</v>
      </c>
    </row>
    <row r="47" spans="2:10" ht="18" x14ac:dyDescent="0.45">
      <c r="B47" s="90">
        <v>15</v>
      </c>
      <c r="C47" s="87">
        <v>20415</v>
      </c>
      <c r="D47" s="87" t="s">
        <v>315</v>
      </c>
      <c r="E47" s="88">
        <v>14570000</v>
      </c>
      <c r="F47" s="85">
        <v>40</v>
      </c>
      <c r="G47" s="89">
        <f t="shared" si="0"/>
        <v>20398000</v>
      </c>
      <c r="H47" s="89">
        <v>20370000</v>
      </c>
      <c r="I47" s="93">
        <v>18970000</v>
      </c>
      <c r="J47" s="94">
        <f t="shared" si="1"/>
        <v>1400000</v>
      </c>
    </row>
    <row r="48" spans="2:10" ht="18" x14ac:dyDescent="0.45">
      <c r="B48" s="90">
        <v>21</v>
      </c>
      <c r="C48" s="87">
        <v>20421</v>
      </c>
      <c r="D48" s="87" t="s">
        <v>316</v>
      </c>
      <c r="E48" s="88">
        <v>5370000</v>
      </c>
      <c r="F48" s="85">
        <v>10</v>
      </c>
      <c r="G48" s="89">
        <f t="shared" si="0"/>
        <v>5907000</v>
      </c>
      <c r="H48" s="89">
        <f>5970000</f>
        <v>5970000</v>
      </c>
      <c r="I48" s="93">
        <v>4070000</v>
      </c>
      <c r="J48" s="94">
        <f t="shared" si="1"/>
        <v>1900000</v>
      </c>
    </row>
    <row r="49" spans="2:10" ht="18" x14ac:dyDescent="0.45">
      <c r="B49" s="90">
        <v>22</v>
      </c>
      <c r="C49" s="87">
        <v>20422</v>
      </c>
      <c r="D49" s="87" t="s">
        <v>317</v>
      </c>
      <c r="E49" s="88">
        <v>8070000</v>
      </c>
      <c r="F49" s="85">
        <v>20</v>
      </c>
      <c r="G49" s="89">
        <f t="shared" si="0"/>
        <v>9684000</v>
      </c>
      <c r="H49" s="89">
        <v>9700000</v>
      </c>
      <c r="I49" s="93">
        <v>7970000</v>
      </c>
      <c r="J49" s="94">
        <f t="shared" si="1"/>
        <v>1730000</v>
      </c>
    </row>
    <row r="50" spans="2:10" ht="18" x14ac:dyDescent="0.45">
      <c r="B50" s="90">
        <v>23</v>
      </c>
      <c r="C50" s="87">
        <v>20423</v>
      </c>
      <c r="D50" s="87" t="s">
        <v>318</v>
      </c>
      <c r="E50" s="88">
        <v>10170000</v>
      </c>
      <c r="F50" s="85">
        <v>30</v>
      </c>
      <c r="G50" s="89">
        <f t="shared" si="0"/>
        <v>13221000</v>
      </c>
      <c r="H50" s="89">
        <v>13270000</v>
      </c>
      <c r="I50" s="93">
        <v>10870000</v>
      </c>
      <c r="J50" s="94">
        <f t="shared" si="1"/>
        <v>2400000</v>
      </c>
    </row>
    <row r="51" spans="2:10" ht="18" x14ac:dyDescent="0.45">
      <c r="B51" s="90">
        <v>25</v>
      </c>
      <c r="C51" s="87">
        <v>20425</v>
      </c>
      <c r="D51" s="87" t="s">
        <v>319</v>
      </c>
      <c r="E51" s="88">
        <v>15070000</v>
      </c>
      <c r="F51" s="85">
        <v>40</v>
      </c>
      <c r="G51" s="89">
        <f t="shared" si="0"/>
        <v>21098000</v>
      </c>
      <c r="H51" s="89">
        <v>21070000</v>
      </c>
      <c r="I51" s="93">
        <v>19970000</v>
      </c>
      <c r="J51" s="94">
        <f t="shared" si="1"/>
        <v>1100000</v>
      </c>
    </row>
    <row r="52" spans="2:10" ht="18" x14ac:dyDescent="0.45">
      <c r="B52" s="90">
        <v>31</v>
      </c>
      <c r="C52" s="87">
        <v>20431</v>
      </c>
      <c r="D52" s="87" t="s">
        <v>320</v>
      </c>
      <c r="E52" s="88">
        <v>5870000</v>
      </c>
      <c r="F52" s="85">
        <v>10</v>
      </c>
      <c r="G52" s="89">
        <f t="shared" si="0"/>
        <v>6457000</v>
      </c>
      <c r="H52" s="89">
        <v>6470000</v>
      </c>
      <c r="I52" s="93">
        <v>5070000</v>
      </c>
      <c r="J52" s="94">
        <f t="shared" si="1"/>
        <v>1400000</v>
      </c>
    </row>
    <row r="53" spans="2:10" ht="18" x14ac:dyDescent="0.45">
      <c r="B53" s="90">
        <v>32</v>
      </c>
      <c r="C53" s="87">
        <v>20432</v>
      </c>
      <c r="D53" s="87" t="s">
        <v>321</v>
      </c>
      <c r="E53" s="88">
        <v>8270000</v>
      </c>
      <c r="F53" s="85">
        <v>20</v>
      </c>
      <c r="G53" s="89">
        <f t="shared" si="0"/>
        <v>9924000</v>
      </c>
      <c r="H53" s="89">
        <v>9970000</v>
      </c>
      <c r="I53" s="93">
        <v>8970000</v>
      </c>
      <c r="J53" s="94">
        <f t="shared" si="1"/>
        <v>1000000</v>
      </c>
    </row>
    <row r="54" spans="2:10" ht="18" x14ac:dyDescent="0.45">
      <c r="B54" s="90">
        <v>33</v>
      </c>
      <c r="C54" s="87">
        <v>20433</v>
      </c>
      <c r="D54" s="87" t="s">
        <v>322</v>
      </c>
      <c r="E54" s="88">
        <v>10470000</v>
      </c>
      <c r="F54" s="85">
        <v>30</v>
      </c>
      <c r="G54" s="89">
        <f t="shared" si="0"/>
        <v>13611000</v>
      </c>
      <c r="H54" s="89">
        <v>13670000</v>
      </c>
      <c r="I54" s="93">
        <v>11870000</v>
      </c>
      <c r="J54" s="94">
        <f t="shared" si="1"/>
        <v>1800000</v>
      </c>
    </row>
    <row r="55" spans="2:10" ht="18" x14ac:dyDescent="0.45">
      <c r="B55" s="90">
        <v>35</v>
      </c>
      <c r="C55" s="87">
        <v>20435</v>
      </c>
      <c r="D55" s="87" t="s">
        <v>323</v>
      </c>
      <c r="E55" s="88">
        <v>15670000</v>
      </c>
      <c r="F55" s="85">
        <v>40</v>
      </c>
      <c r="G55" s="89">
        <f t="shared" si="0"/>
        <v>21938000</v>
      </c>
      <c r="H55" s="89">
        <v>21970000</v>
      </c>
      <c r="I55" s="93">
        <v>20970000</v>
      </c>
      <c r="J55" s="94">
        <f t="shared" si="1"/>
        <v>1000000</v>
      </c>
    </row>
    <row r="56" spans="2:10" ht="18" x14ac:dyDescent="0.45">
      <c r="B56" s="90">
        <v>41</v>
      </c>
      <c r="C56" s="87">
        <v>20441</v>
      </c>
      <c r="D56" s="87" t="s">
        <v>324</v>
      </c>
      <c r="E56" s="88">
        <v>13270000</v>
      </c>
      <c r="F56" s="85">
        <v>40</v>
      </c>
      <c r="G56" s="89">
        <f t="shared" si="0"/>
        <v>18578000</v>
      </c>
      <c r="H56" s="89">
        <v>18570000</v>
      </c>
      <c r="I56" s="93">
        <v>16670000</v>
      </c>
      <c r="J56" s="94">
        <f t="shared" si="1"/>
        <v>1900000</v>
      </c>
    </row>
    <row r="57" spans="2:10" ht="18" x14ac:dyDescent="0.45">
      <c r="B57" s="90">
        <v>44</v>
      </c>
      <c r="C57" s="87">
        <v>20444</v>
      </c>
      <c r="D57" s="87" t="s">
        <v>325</v>
      </c>
      <c r="E57" s="88">
        <v>24870000</v>
      </c>
      <c r="F57" s="85">
        <v>40</v>
      </c>
      <c r="G57" s="89">
        <f t="shared" si="0"/>
        <v>34818000</v>
      </c>
      <c r="H57" s="89">
        <v>34870000</v>
      </c>
      <c r="I57" s="93">
        <v>29970000</v>
      </c>
      <c r="J57" s="94">
        <f t="shared" si="1"/>
        <v>4900000</v>
      </c>
    </row>
    <row r="58" spans="2:10" ht="18" x14ac:dyDescent="0.45">
      <c r="B58" s="90">
        <v>11</v>
      </c>
      <c r="C58" s="87">
        <v>20511</v>
      </c>
      <c r="D58" s="87" t="s">
        <v>326</v>
      </c>
      <c r="E58" s="88">
        <v>3870000</v>
      </c>
      <c r="F58" s="85">
        <v>10</v>
      </c>
      <c r="G58" s="89">
        <f t="shared" si="0"/>
        <v>4257000</v>
      </c>
      <c r="H58" s="89">
        <v>4270000</v>
      </c>
      <c r="I58" s="93">
        <v>3070000</v>
      </c>
      <c r="J58" s="94">
        <f t="shared" si="1"/>
        <v>1200000</v>
      </c>
    </row>
    <row r="59" spans="2:10" ht="18" x14ac:dyDescent="0.45">
      <c r="B59" s="90">
        <v>12</v>
      </c>
      <c r="C59" s="87">
        <v>20512</v>
      </c>
      <c r="D59" s="87" t="s">
        <v>327</v>
      </c>
      <c r="E59" s="88">
        <v>6470000</v>
      </c>
      <c r="F59" s="85">
        <v>20</v>
      </c>
      <c r="G59" s="89">
        <f t="shared" si="0"/>
        <v>7764000</v>
      </c>
      <c r="H59" s="89">
        <v>7770000</v>
      </c>
      <c r="I59" s="93">
        <v>6070000</v>
      </c>
      <c r="J59" s="94">
        <f t="shared" si="1"/>
        <v>1700000</v>
      </c>
    </row>
    <row r="60" spans="2:10" ht="18" x14ac:dyDescent="0.45">
      <c r="B60" s="90">
        <v>13</v>
      </c>
      <c r="C60" s="87">
        <v>20513</v>
      </c>
      <c r="D60" s="87" t="s">
        <v>328</v>
      </c>
      <c r="E60" s="88">
        <v>8970000</v>
      </c>
      <c r="F60" s="85">
        <v>30</v>
      </c>
      <c r="G60" s="89">
        <f t="shared" si="0"/>
        <v>11661000</v>
      </c>
      <c r="H60" s="89">
        <v>11700000</v>
      </c>
      <c r="I60" s="93">
        <v>9870000</v>
      </c>
      <c r="J60" s="94">
        <f t="shared" si="1"/>
        <v>1830000</v>
      </c>
    </row>
    <row r="61" spans="2:10" ht="18" x14ac:dyDescent="0.45">
      <c r="B61" s="90">
        <v>15</v>
      </c>
      <c r="C61" s="87">
        <v>20515</v>
      </c>
      <c r="D61" s="87" t="s">
        <v>329</v>
      </c>
      <c r="E61" s="88">
        <v>14570000</v>
      </c>
      <c r="F61" s="85">
        <v>40</v>
      </c>
      <c r="G61" s="89">
        <f t="shared" si="0"/>
        <v>20398000</v>
      </c>
      <c r="H61" s="89">
        <v>20370000</v>
      </c>
      <c r="I61" s="93">
        <v>18970000</v>
      </c>
      <c r="J61" s="94">
        <f t="shared" si="1"/>
        <v>1400000</v>
      </c>
    </row>
    <row r="62" spans="2:10" ht="18" x14ac:dyDescent="0.45">
      <c r="B62" s="90">
        <v>21</v>
      </c>
      <c r="C62" s="87">
        <v>20521</v>
      </c>
      <c r="D62" s="87" t="s">
        <v>330</v>
      </c>
      <c r="E62" s="88">
        <v>5370000</v>
      </c>
      <c r="F62" s="85">
        <v>10</v>
      </c>
      <c r="G62" s="89">
        <f t="shared" si="0"/>
        <v>5907000</v>
      </c>
      <c r="H62" s="89">
        <f>5970000</f>
        <v>5970000</v>
      </c>
      <c r="I62" s="93">
        <v>4070000</v>
      </c>
      <c r="J62" s="94">
        <f t="shared" si="1"/>
        <v>1900000</v>
      </c>
    </row>
    <row r="63" spans="2:10" ht="18" x14ac:dyDescent="0.45">
      <c r="B63" s="90">
        <v>22</v>
      </c>
      <c r="C63" s="87">
        <v>20522</v>
      </c>
      <c r="D63" s="87" t="s">
        <v>331</v>
      </c>
      <c r="E63" s="88">
        <v>8070000</v>
      </c>
      <c r="F63" s="85">
        <v>20</v>
      </c>
      <c r="G63" s="89">
        <f t="shared" si="0"/>
        <v>9684000</v>
      </c>
      <c r="H63" s="89">
        <v>9700000</v>
      </c>
      <c r="I63" s="93">
        <v>7970000</v>
      </c>
      <c r="J63" s="94">
        <f t="shared" si="1"/>
        <v>1730000</v>
      </c>
    </row>
    <row r="64" spans="2:10" ht="18" x14ac:dyDescent="0.45">
      <c r="B64" s="90">
        <v>23</v>
      </c>
      <c r="C64" s="87">
        <v>20523</v>
      </c>
      <c r="D64" s="87" t="s">
        <v>332</v>
      </c>
      <c r="E64" s="88">
        <v>10170000</v>
      </c>
      <c r="F64" s="85">
        <v>30</v>
      </c>
      <c r="G64" s="89">
        <f t="shared" si="0"/>
        <v>13221000</v>
      </c>
      <c r="H64" s="89">
        <v>13270000</v>
      </c>
      <c r="I64" s="93">
        <v>10870000</v>
      </c>
      <c r="J64" s="94">
        <f t="shared" si="1"/>
        <v>2400000</v>
      </c>
    </row>
    <row r="65" spans="2:10" ht="18" x14ac:dyDescent="0.45">
      <c r="B65" s="90">
        <v>25</v>
      </c>
      <c r="C65" s="87">
        <v>20525</v>
      </c>
      <c r="D65" s="87" t="s">
        <v>333</v>
      </c>
      <c r="E65" s="88">
        <v>15070000</v>
      </c>
      <c r="F65" s="85">
        <v>40</v>
      </c>
      <c r="G65" s="89">
        <f t="shared" si="0"/>
        <v>21098000</v>
      </c>
      <c r="H65" s="89">
        <v>21070000</v>
      </c>
      <c r="I65" s="93">
        <v>19970000</v>
      </c>
      <c r="J65" s="94">
        <f t="shared" si="1"/>
        <v>1100000</v>
      </c>
    </row>
    <row r="66" spans="2:10" ht="18" x14ac:dyDescent="0.45">
      <c r="B66" s="90">
        <v>31</v>
      </c>
      <c r="C66" s="87">
        <v>20531</v>
      </c>
      <c r="D66" s="87" t="s">
        <v>334</v>
      </c>
      <c r="E66" s="88">
        <v>5870000</v>
      </c>
      <c r="F66" s="85">
        <v>10</v>
      </c>
      <c r="G66" s="89">
        <f t="shared" ref="G66:G129" si="2">E66+(E66*F66/100)</f>
        <v>6457000</v>
      </c>
      <c r="H66" s="89">
        <v>6470000</v>
      </c>
      <c r="I66" s="93">
        <v>5070000</v>
      </c>
      <c r="J66" s="94">
        <f t="shared" si="1"/>
        <v>1400000</v>
      </c>
    </row>
    <row r="67" spans="2:10" ht="18" x14ac:dyDescent="0.45">
      <c r="B67" s="90">
        <v>32</v>
      </c>
      <c r="C67" s="87">
        <v>20532</v>
      </c>
      <c r="D67" s="87" t="s">
        <v>335</v>
      </c>
      <c r="E67" s="88">
        <v>8270000</v>
      </c>
      <c r="F67" s="85">
        <v>20</v>
      </c>
      <c r="G67" s="89">
        <f t="shared" si="2"/>
        <v>9924000</v>
      </c>
      <c r="H67" s="89">
        <v>9970000</v>
      </c>
      <c r="I67" s="93">
        <v>8970000</v>
      </c>
      <c r="J67" s="94">
        <f t="shared" ref="J67:J130" si="3">H67-I67</f>
        <v>1000000</v>
      </c>
    </row>
    <row r="68" spans="2:10" ht="18" x14ac:dyDescent="0.45">
      <c r="B68" s="90">
        <v>33</v>
      </c>
      <c r="C68" s="87">
        <v>20533</v>
      </c>
      <c r="D68" s="87" t="s">
        <v>336</v>
      </c>
      <c r="E68" s="88">
        <v>10470000</v>
      </c>
      <c r="F68" s="85">
        <v>30</v>
      </c>
      <c r="G68" s="89">
        <f t="shared" si="2"/>
        <v>13611000</v>
      </c>
      <c r="H68" s="89">
        <v>13670000</v>
      </c>
      <c r="I68" s="93">
        <v>11870000</v>
      </c>
      <c r="J68" s="94">
        <f t="shared" si="3"/>
        <v>1800000</v>
      </c>
    </row>
    <row r="69" spans="2:10" ht="18" x14ac:dyDescent="0.45">
      <c r="B69" s="90">
        <v>35</v>
      </c>
      <c r="C69" s="87">
        <v>20535</v>
      </c>
      <c r="D69" s="87" t="s">
        <v>337</v>
      </c>
      <c r="E69" s="88">
        <v>15670000</v>
      </c>
      <c r="F69" s="85">
        <v>40</v>
      </c>
      <c r="G69" s="89">
        <f t="shared" si="2"/>
        <v>21938000</v>
      </c>
      <c r="H69" s="89">
        <v>21970000</v>
      </c>
      <c r="I69" s="93">
        <v>20970000</v>
      </c>
      <c r="J69" s="94">
        <f t="shared" si="3"/>
        <v>1000000</v>
      </c>
    </row>
    <row r="70" spans="2:10" ht="18" x14ac:dyDescent="0.45">
      <c r="B70" s="90">
        <v>41</v>
      </c>
      <c r="C70" s="87">
        <v>20541</v>
      </c>
      <c r="D70" s="87" t="s">
        <v>338</v>
      </c>
      <c r="E70" s="88">
        <v>13270000</v>
      </c>
      <c r="F70" s="85">
        <v>40</v>
      </c>
      <c r="G70" s="89">
        <f t="shared" si="2"/>
        <v>18578000</v>
      </c>
      <c r="H70" s="89">
        <v>18570000</v>
      </c>
      <c r="I70" s="93">
        <v>16670000</v>
      </c>
      <c r="J70" s="94">
        <f t="shared" si="3"/>
        <v>1900000</v>
      </c>
    </row>
    <row r="71" spans="2:10" ht="18" x14ac:dyDescent="0.45">
      <c r="B71" s="90">
        <v>44</v>
      </c>
      <c r="C71" s="87">
        <v>20544</v>
      </c>
      <c r="D71" s="87" t="s">
        <v>339</v>
      </c>
      <c r="E71" s="88">
        <v>24870000</v>
      </c>
      <c r="F71" s="85">
        <v>40</v>
      </c>
      <c r="G71" s="89">
        <f t="shared" si="2"/>
        <v>34818000</v>
      </c>
      <c r="H71" s="89">
        <v>34870000</v>
      </c>
      <c r="I71" s="93">
        <v>29970000</v>
      </c>
      <c r="J71" s="94">
        <f t="shared" si="3"/>
        <v>4900000</v>
      </c>
    </row>
    <row r="72" spans="2:10" ht="18" x14ac:dyDescent="0.45">
      <c r="B72" s="90">
        <v>11</v>
      </c>
      <c r="C72" s="87">
        <v>20611</v>
      </c>
      <c r="D72" s="87" t="s">
        <v>340</v>
      </c>
      <c r="E72" s="88">
        <v>3870000</v>
      </c>
      <c r="F72" s="85">
        <v>10</v>
      </c>
      <c r="G72" s="89">
        <f t="shared" si="2"/>
        <v>4257000</v>
      </c>
      <c r="H72" s="89">
        <v>4270000</v>
      </c>
      <c r="I72" s="93">
        <v>3070000</v>
      </c>
      <c r="J72" s="94">
        <f t="shared" si="3"/>
        <v>1200000</v>
      </c>
    </row>
    <row r="73" spans="2:10" ht="18" x14ac:dyDescent="0.45">
      <c r="B73" s="90">
        <v>12</v>
      </c>
      <c r="C73" s="87">
        <v>20612</v>
      </c>
      <c r="D73" s="87" t="s">
        <v>341</v>
      </c>
      <c r="E73" s="88">
        <v>6470000</v>
      </c>
      <c r="F73" s="85">
        <v>20</v>
      </c>
      <c r="G73" s="89">
        <f t="shared" si="2"/>
        <v>7764000</v>
      </c>
      <c r="H73" s="89">
        <v>7770000</v>
      </c>
      <c r="I73" s="93">
        <v>6070000</v>
      </c>
      <c r="J73" s="94">
        <f t="shared" si="3"/>
        <v>1700000</v>
      </c>
    </row>
    <row r="74" spans="2:10" ht="18" x14ac:dyDescent="0.45">
      <c r="B74" s="90">
        <v>13</v>
      </c>
      <c r="C74" s="87">
        <v>20613</v>
      </c>
      <c r="D74" s="87" t="s">
        <v>342</v>
      </c>
      <c r="E74" s="88">
        <v>8970000</v>
      </c>
      <c r="F74" s="85">
        <v>30</v>
      </c>
      <c r="G74" s="89">
        <f t="shared" si="2"/>
        <v>11661000</v>
      </c>
      <c r="H74" s="89">
        <v>11700000</v>
      </c>
      <c r="I74" s="93">
        <v>9870000</v>
      </c>
      <c r="J74" s="94">
        <f t="shared" si="3"/>
        <v>1830000</v>
      </c>
    </row>
    <row r="75" spans="2:10" ht="18" x14ac:dyDescent="0.45">
      <c r="B75" s="90">
        <v>15</v>
      </c>
      <c r="C75" s="87">
        <v>20615</v>
      </c>
      <c r="D75" s="87" t="s">
        <v>343</v>
      </c>
      <c r="E75" s="88">
        <v>14570000</v>
      </c>
      <c r="F75" s="85">
        <v>40</v>
      </c>
      <c r="G75" s="89">
        <f t="shared" si="2"/>
        <v>20398000</v>
      </c>
      <c r="H75" s="89">
        <v>20370000</v>
      </c>
      <c r="I75" s="93">
        <v>18970000</v>
      </c>
      <c r="J75" s="94">
        <f t="shared" si="3"/>
        <v>1400000</v>
      </c>
    </row>
    <row r="76" spans="2:10" ht="18" x14ac:dyDescent="0.45">
      <c r="B76" s="90">
        <v>21</v>
      </c>
      <c r="C76" s="87">
        <v>20621</v>
      </c>
      <c r="D76" s="87" t="s">
        <v>344</v>
      </c>
      <c r="E76" s="88">
        <v>5370000</v>
      </c>
      <c r="F76" s="85">
        <v>10</v>
      </c>
      <c r="G76" s="89">
        <f t="shared" si="2"/>
        <v>5907000</v>
      </c>
      <c r="H76" s="89">
        <f>5970000</f>
        <v>5970000</v>
      </c>
      <c r="I76" s="93">
        <v>4070000</v>
      </c>
      <c r="J76" s="94">
        <f t="shared" si="3"/>
        <v>1900000</v>
      </c>
    </row>
    <row r="77" spans="2:10" ht="18" x14ac:dyDescent="0.45">
      <c r="B77" s="90">
        <v>22</v>
      </c>
      <c r="C77" s="87">
        <v>20622</v>
      </c>
      <c r="D77" s="87" t="s">
        <v>345</v>
      </c>
      <c r="E77" s="88">
        <v>8070000</v>
      </c>
      <c r="F77" s="85">
        <v>20</v>
      </c>
      <c r="G77" s="89">
        <f t="shared" si="2"/>
        <v>9684000</v>
      </c>
      <c r="H77" s="89">
        <v>9700000</v>
      </c>
      <c r="I77" s="93">
        <v>7970000</v>
      </c>
      <c r="J77" s="94">
        <f t="shared" si="3"/>
        <v>1730000</v>
      </c>
    </row>
    <row r="78" spans="2:10" ht="18" x14ac:dyDescent="0.45">
      <c r="B78" s="90">
        <v>23</v>
      </c>
      <c r="C78" s="87">
        <v>20623</v>
      </c>
      <c r="D78" s="87" t="s">
        <v>346</v>
      </c>
      <c r="E78" s="88">
        <v>10170000</v>
      </c>
      <c r="F78" s="85">
        <v>30</v>
      </c>
      <c r="G78" s="89">
        <f t="shared" si="2"/>
        <v>13221000</v>
      </c>
      <c r="H78" s="89">
        <v>13270000</v>
      </c>
      <c r="I78" s="93">
        <v>10870000</v>
      </c>
      <c r="J78" s="94">
        <f t="shared" si="3"/>
        <v>2400000</v>
      </c>
    </row>
    <row r="79" spans="2:10" ht="18" x14ac:dyDescent="0.45">
      <c r="B79" s="90">
        <v>25</v>
      </c>
      <c r="C79" s="87">
        <v>20625</v>
      </c>
      <c r="D79" s="87" t="s">
        <v>347</v>
      </c>
      <c r="E79" s="88">
        <v>15070000</v>
      </c>
      <c r="F79" s="85">
        <v>40</v>
      </c>
      <c r="G79" s="89">
        <f t="shared" si="2"/>
        <v>21098000</v>
      </c>
      <c r="H79" s="89">
        <v>21070000</v>
      </c>
      <c r="I79" s="93">
        <v>19970000</v>
      </c>
      <c r="J79" s="94">
        <f t="shared" si="3"/>
        <v>1100000</v>
      </c>
    </row>
    <row r="80" spans="2:10" ht="18" x14ac:dyDescent="0.45">
      <c r="B80" s="90">
        <v>31</v>
      </c>
      <c r="C80" s="87">
        <v>20631</v>
      </c>
      <c r="D80" s="87" t="s">
        <v>348</v>
      </c>
      <c r="E80" s="88">
        <v>5870000</v>
      </c>
      <c r="F80" s="85">
        <v>10</v>
      </c>
      <c r="G80" s="89">
        <f t="shared" si="2"/>
        <v>6457000</v>
      </c>
      <c r="H80" s="89">
        <v>6470000</v>
      </c>
      <c r="I80" s="93">
        <v>5070000</v>
      </c>
      <c r="J80" s="94">
        <f t="shared" si="3"/>
        <v>1400000</v>
      </c>
    </row>
    <row r="81" spans="2:10" ht="18" x14ac:dyDescent="0.45">
      <c r="B81" s="90">
        <v>32</v>
      </c>
      <c r="C81" s="87">
        <v>20632</v>
      </c>
      <c r="D81" s="87" t="s">
        <v>349</v>
      </c>
      <c r="E81" s="88">
        <v>8270000</v>
      </c>
      <c r="F81" s="85">
        <v>20</v>
      </c>
      <c r="G81" s="89">
        <f t="shared" si="2"/>
        <v>9924000</v>
      </c>
      <c r="H81" s="89">
        <v>9970000</v>
      </c>
      <c r="I81" s="93">
        <v>8970000</v>
      </c>
      <c r="J81" s="94">
        <f t="shared" si="3"/>
        <v>1000000</v>
      </c>
    </row>
    <row r="82" spans="2:10" ht="18" x14ac:dyDescent="0.45">
      <c r="B82" s="90">
        <v>33</v>
      </c>
      <c r="C82" s="87">
        <v>20633</v>
      </c>
      <c r="D82" s="87" t="s">
        <v>350</v>
      </c>
      <c r="E82" s="88">
        <v>10470000</v>
      </c>
      <c r="F82" s="85">
        <v>30</v>
      </c>
      <c r="G82" s="89">
        <f t="shared" si="2"/>
        <v>13611000</v>
      </c>
      <c r="H82" s="89">
        <v>13670000</v>
      </c>
      <c r="I82" s="93">
        <v>11870000</v>
      </c>
      <c r="J82" s="94">
        <f t="shared" si="3"/>
        <v>1800000</v>
      </c>
    </row>
    <row r="83" spans="2:10" ht="18" x14ac:dyDescent="0.45">
      <c r="B83" s="90">
        <v>35</v>
      </c>
      <c r="C83" s="87">
        <v>20635</v>
      </c>
      <c r="D83" s="87" t="s">
        <v>351</v>
      </c>
      <c r="E83" s="88">
        <v>15670000</v>
      </c>
      <c r="F83" s="85">
        <v>40</v>
      </c>
      <c r="G83" s="89">
        <f t="shared" si="2"/>
        <v>21938000</v>
      </c>
      <c r="H83" s="89">
        <v>21970000</v>
      </c>
      <c r="I83" s="93">
        <v>20970000</v>
      </c>
      <c r="J83" s="94">
        <f t="shared" si="3"/>
        <v>1000000</v>
      </c>
    </row>
    <row r="84" spans="2:10" ht="18" x14ac:dyDescent="0.45">
      <c r="B84" s="90">
        <v>41</v>
      </c>
      <c r="C84" s="87">
        <v>20641</v>
      </c>
      <c r="D84" s="87" t="s">
        <v>352</v>
      </c>
      <c r="E84" s="88">
        <v>13270000</v>
      </c>
      <c r="F84" s="85">
        <v>40</v>
      </c>
      <c r="G84" s="89">
        <f t="shared" si="2"/>
        <v>18578000</v>
      </c>
      <c r="H84" s="89">
        <v>18570000</v>
      </c>
      <c r="I84" s="93">
        <v>16670000</v>
      </c>
      <c r="J84" s="94">
        <f t="shared" si="3"/>
        <v>1900000</v>
      </c>
    </row>
    <row r="85" spans="2:10" ht="18" x14ac:dyDescent="0.45">
      <c r="B85" s="90">
        <v>44</v>
      </c>
      <c r="C85" s="87">
        <v>20644</v>
      </c>
      <c r="D85" s="87" t="s">
        <v>353</v>
      </c>
      <c r="E85" s="88">
        <v>24870000</v>
      </c>
      <c r="F85" s="85">
        <v>40</v>
      </c>
      <c r="G85" s="89">
        <f t="shared" si="2"/>
        <v>34818000</v>
      </c>
      <c r="H85" s="89">
        <v>34870000</v>
      </c>
      <c r="I85" s="93">
        <v>29970000</v>
      </c>
      <c r="J85" s="94">
        <f t="shared" si="3"/>
        <v>4900000</v>
      </c>
    </row>
    <row r="86" spans="2:10" ht="18" x14ac:dyDescent="0.45">
      <c r="B86" s="90">
        <v>12</v>
      </c>
      <c r="C86" s="87">
        <v>20712</v>
      </c>
      <c r="D86" s="87" t="s">
        <v>354</v>
      </c>
      <c r="E86" s="88">
        <v>6470000</v>
      </c>
      <c r="F86" s="85">
        <v>20</v>
      </c>
      <c r="G86" s="89">
        <f t="shared" si="2"/>
        <v>7764000</v>
      </c>
      <c r="H86" s="89">
        <v>7770000</v>
      </c>
      <c r="I86" s="93">
        <v>6070000</v>
      </c>
      <c r="J86" s="94">
        <f t="shared" si="3"/>
        <v>1700000</v>
      </c>
    </row>
    <row r="87" spans="2:10" ht="18" x14ac:dyDescent="0.45">
      <c r="B87" s="90">
        <v>13</v>
      </c>
      <c r="C87" s="87">
        <v>20713</v>
      </c>
      <c r="D87" s="87" t="s">
        <v>355</v>
      </c>
      <c r="E87" s="88">
        <v>8970000</v>
      </c>
      <c r="F87" s="85">
        <v>30</v>
      </c>
      <c r="G87" s="89">
        <f t="shared" si="2"/>
        <v>11661000</v>
      </c>
      <c r="H87" s="89">
        <v>11700000</v>
      </c>
      <c r="I87" s="93">
        <v>9870000</v>
      </c>
      <c r="J87" s="94">
        <f t="shared" si="3"/>
        <v>1830000</v>
      </c>
    </row>
    <row r="88" spans="2:10" ht="18" x14ac:dyDescent="0.45">
      <c r="B88" s="90">
        <v>15</v>
      </c>
      <c r="C88" s="87">
        <v>20715</v>
      </c>
      <c r="D88" s="87" t="s">
        <v>356</v>
      </c>
      <c r="E88" s="88">
        <v>14570000</v>
      </c>
      <c r="F88" s="85">
        <v>40</v>
      </c>
      <c r="G88" s="89">
        <f t="shared" si="2"/>
        <v>20398000</v>
      </c>
      <c r="H88" s="89">
        <v>20370000</v>
      </c>
      <c r="I88" s="93">
        <v>18970000</v>
      </c>
      <c r="J88" s="94">
        <f t="shared" si="3"/>
        <v>1400000</v>
      </c>
    </row>
    <row r="89" spans="2:10" ht="18" x14ac:dyDescent="0.45">
      <c r="B89" s="90">
        <v>22</v>
      </c>
      <c r="C89" s="87">
        <v>20722</v>
      </c>
      <c r="D89" s="87" t="s">
        <v>357</v>
      </c>
      <c r="E89" s="88">
        <v>8070000</v>
      </c>
      <c r="F89" s="85">
        <v>20</v>
      </c>
      <c r="G89" s="89">
        <f t="shared" si="2"/>
        <v>9684000</v>
      </c>
      <c r="H89" s="89">
        <v>9700000</v>
      </c>
      <c r="I89" s="93">
        <v>7970000</v>
      </c>
      <c r="J89" s="94">
        <f t="shared" si="3"/>
        <v>1730000</v>
      </c>
    </row>
    <row r="90" spans="2:10" ht="18" x14ac:dyDescent="0.45">
      <c r="B90" s="90">
        <v>23</v>
      </c>
      <c r="C90" s="87">
        <v>20723</v>
      </c>
      <c r="D90" s="87" t="s">
        <v>358</v>
      </c>
      <c r="E90" s="88">
        <v>10170000</v>
      </c>
      <c r="F90" s="85">
        <v>30</v>
      </c>
      <c r="G90" s="89">
        <f t="shared" si="2"/>
        <v>13221000</v>
      </c>
      <c r="H90" s="89">
        <v>13270000</v>
      </c>
      <c r="I90" s="93">
        <v>10870000</v>
      </c>
      <c r="J90" s="94">
        <f t="shared" si="3"/>
        <v>2400000</v>
      </c>
    </row>
    <row r="91" spans="2:10" ht="18" x14ac:dyDescent="0.45">
      <c r="B91" s="90">
        <v>25</v>
      </c>
      <c r="C91" s="87">
        <v>20725</v>
      </c>
      <c r="D91" s="87" t="s">
        <v>359</v>
      </c>
      <c r="E91" s="88">
        <v>15070000</v>
      </c>
      <c r="F91" s="85">
        <v>40</v>
      </c>
      <c r="G91" s="89">
        <f t="shared" si="2"/>
        <v>21098000</v>
      </c>
      <c r="H91" s="89">
        <v>21070000</v>
      </c>
      <c r="I91" s="93">
        <v>19970000</v>
      </c>
      <c r="J91" s="94">
        <f t="shared" si="3"/>
        <v>1100000</v>
      </c>
    </row>
    <row r="92" spans="2:10" ht="18" x14ac:dyDescent="0.45">
      <c r="B92" s="90">
        <v>32</v>
      </c>
      <c r="C92" s="87">
        <v>20732</v>
      </c>
      <c r="D92" s="87" t="s">
        <v>360</v>
      </c>
      <c r="E92" s="88">
        <v>8270000</v>
      </c>
      <c r="F92" s="85">
        <v>20</v>
      </c>
      <c r="G92" s="89">
        <f t="shared" si="2"/>
        <v>9924000</v>
      </c>
      <c r="H92" s="89">
        <v>9970000</v>
      </c>
      <c r="I92" s="93">
        <v>8970000</v>
      </c>
      <c r="J92" s="94">
        <f t="shared" si="3"/>
        <v>1000000</v>
      </c>
    </row>
    <row r="93" spans="2:10" ht="18" x14ac:dyDescent="0.45">
      <c r="B93" s="90">
        <v>33</v>
      </c>
      <c r="C93" s="87">
        <v>20733</v>
      </c>
      <c r="D93" s="87" t="s">
        <v>361</v>
      </c>
      <c r="E93" s="88">
        <v>10470000</v>
      </c>
      <c r="F93" s="85">
        <v>30</v>
      </c>
      <c r="G93" s="89">
        <f t="shared" si="2"/>
        <v>13611000</v>
      </c>
      <c r="H93" s="89">
        <v>13670000</v>
      </c>
      <c r="I93" s="93">
        <v>11870000</v>
      </c>
      <c r="J93" s="94">
        <f t="shared" si="3"/>
        <v>1800000</v>
      </c>
    </row>
    <row r="94" spans="2:10" ht="18" x14ac:dyDescent="0.45">
      <c r="B94" s="90">
        <v>35</v>
      </c>
      <c r="C94" s="87">
        <v>20735</v>
      </c>
      <c r="D94" s="87" t="s">
        <v>362</v>
      </c>
      <c r="E94" s="88">
        <v>15670000</v>
      </c>
      <c r="F94" s="85">
        <v>40</v>
      </c>
      <c r="G94" s="89">
        <f t="shared" si="2"/>
        <v>21938000</v>
      </c>
      <c r="H94" s="89">
        <v>21970000</v>
      </c>
      <c r="I94" s="93">
        <v>20970000</v>
      </c>
      <c r="J94" s="94">
        <f t="shared" si="3"/>
        <v>1000000</v>
      </c>
    </row>
    <row r="95" spans="2:10" ht="18" x14ac:dyDescent="0.45">
      <c r="B95" s="90">
        <v>41</v>
      </c>
      <c r="C95" s="87">
        <v>20741</v>
      </c>
      <c r="D95" s="87" t="s">
        <v>363</v>
      </c>
      <c r="E95" s="88">
        <v>13270000</v>
      </c>
      <c r="F95" s="85">
        <v>40</v>
      </c>
      <c r="G95" s="89">
        <f t="shared" si="2"/>
        <v>18578000</v>
      </c>
      <c r="H95" s="89">
        <v>18570000</v>
      </c>
      <c r="I95" s="93">
        <v>16670000</v>
      </c>
      <c r="J95" s="94">
        <f t="shared" si="3"/>
        <v>1900000</v>
      </c>
    </row>
    <row r="96" spans="2:10" ht="18" x14ac:dyDescent="0.45">
      <c r="B96" s="90">
        <v>44</v>
      </c>
      <c r="C96" s="87">
        <v>20744</v>
      </c>
      <c r="D96" s="87" t="s">
        <v>364</v>
      </c>
      <c r="E96" s="88">
        <v>24870000</v>
      </c>
      <c r="F96" s="85">
        <v>40</v>
      </c>
      <c r="G96" s="89">
        <f t="shared" si="2"/>
        <v>34818000</v>
      </c>
      <c r="H96" s="89">
        <v>34870000</v>
      </c>
      <c r="I96" s="93">
        <v>29970000</v>
      </c>
      <c r="J96" s="94">
        <f t="shared" si="3"/>
        <v>4900000</v>
      </c>
    </row>
    <row r="97" spans="2:10" ht="18" x14ac:dyDescent="0.45">
      <c r="B97" s="90">
        <v>12</v>
      </c>
      <c r="C97" s="87">
        <v>21112</v>
      </c>
      <c r="D97" s="87" t="s">
        <v>365</v>
      </c>
      <c r="E97" s="88">
        <v>6470000</v>
      </c>
      <c r="F97" s="85">
        <v>20</v>
      </c>
      <c r="G97" s="89">
        <f t="shared" si="2"/>
        <v>7764000</v>
      </c>
      <c r="H97" s="89">
        <v>7770000</v>
      </c>
      <c r="I97" s="93">
        <v>6070000</v>
      </c>
      <c r="J97" s="94">
        <f t="shared" si="3"/>
        <v>1700000</v>
      </c>
    </row>
    <row r="98" spans="2:10" ht="18" x14ac:dyDescent="0.45">
      <c r="B98" s="90">
        <v>13</v>
      </c>
      <c r="C98" s="87">
        <v>21113</v>
      </c>
      <c r="D98" s="87" t="s">
        <v>366</v>
      </c>
      <c r="E98" s="88">
        <v>8970000</v>
      </c>
      <c r="F98" s="85">
        <v>30</v>
      </c>
      <c r="G98" s="89">
        <f t="shared" si="2"/>
        <v>11661000</v>
      </c>
      <c r="H98" s="89">
        <v>11700000</v>
      </c>
      <c r="I98" s="93">
        <v>9870000</v>
      </c>
      <c r="J98" s="94">
        <f t="shared" si="3"/>
        <v>1830000</v>
      </c>
    </row>
    <row r="99" spans="2:10" ht="18" x14ac:dyDescent="0.45">
      <c r="B99" s="90">
        <v>15</v>
      </c>
      <c r="C99" s="87">
        <v>21115</v>
      </c>
      <c r="D99" s="87" t="s">
        <v>367</v>
      </c>
      <c r="E99" s="88">
        <v>14570000</v>
      </c>
      <c r="F99" s="85">
        <v>40</v>
      </c>
      <c r="G99" s="89">
        <f t="shared" si="2"/>
        <v>20398000</v>
      </c>
      <c r="H99" s="89">
        <v>20370000</v>
      </c>
      <c r="I99" s="93">
        <v>18970000</v>
      </c>
      <c r="J99" s="94">
        <f t="shared" si="3"/>
        <v>1400000</v>
      </c>
    </row>
    <row r="100" spans="2:10" ht="18" x14ac:dyDescent="0.45">
      <c r="B100" s="90">
        <v>22</v>
      </c>
      <c r="C100" s="87">
        <v>21122</v>
      </c>
      <c r="D100" s="87" t="s">
        <v>368</v>
      </c>
      <c r="E100" s="88">
        <v>8070000</v>
      </c>
      <c r="F100" s="85">
        <v>20</v>
      </c>
      <c r="G100" s="89">
        <f t="shared" si="2"/>
        <v>9684000</v>
      </c>
      <c r="H100" s="89">
        <v>9700000</v>
      </c>
      <c r="I100" s="93">
        <v>7970000</v>
      </c>
      <c r="J100" s="94">
        <f t="shared" si="3"/>
        <v>1730000</v>
      </c>
    </row>
    <row r="101" spans="2:10" ht="18" x14ac:dyDescent="0.45">
      <c r="B101" s="90">
        <v>23</v>
      </c>
      <c r="C101" s="87">
        <v>21123</v>
      </c>
      <c r="D101" s="87" t="s">
        <v>369</v>
      </c>
      <c r="E101" s="88">
        <v>10170000</v>
      </c>
      <c r="F101" s="85">
        <v>30</v>
      </c>
      <c r="G101" s="89">
        <f t="shared" si="2"/>
        <v>13221000</v>
      </c>
      <c r="H101" s="89">
        <v>13270000</v>
      </c>
      <c r="I101" s="93">
        <v>10870000</v>
      </c>
      <c r="J101" s="94">
        <f t="shared" si="3"/>
        <v>2400000</v>
      </c>
    </row>
    <row r="102" spans="2:10" ht="18" x14ac:dyDescent="0.45">
      <c r="B102" s="90">
        <v>25</v>
      </c>
      <c r="C102" s="87">
        <v>21125</v>
      </c>
      <c r="D102" s="87" t="s">
        <v>370</v>
      </c>
      <c r="E102" s="88">
        <v>15070000</v>
      </c>
      <c r="F102" s="85">
        <v>40</v>
      </c>
      <c r="G102" s="89">
        <f t="shared" si="2"/>
        <v>21098000</v>
      </c>
      <c r="H102" s="89">
        <v>21070000</v>
      </c>
      <c r="I102" s="93">
        <v>19970000</v>
      </c>
      <c r="J102" s="94">
        <f t="shared" si="3"/>
        <v>1100000</v>
      </c>
    </row>
    <row r="103" spans="2:10" ht="18" x14ac:dyDescent="0.45">
      <c r="B103" s="90">
        <v>32</v>
      </c>
      <c r="C103" s="87">
        <v>21132</v>
      </c>
      <c r="D103" s="87" t="s">
        <v>371</v>
      </c>
      <c r="E103" s="88">
        <v>8270000</v>
      </c>
      <c r="F103" s="85">
        <v>20</v>
      </c>
      <c r="G103" s="89">
        <f t="shared" si="2"/>
        <v>9924000</v>
      </c>
      <c r="H103" s="89">
        <v>9970000</v>
      </c>
      <c r="I103" s="93">
        <v>8970000</v>
      </c>
      <c r="J103" s="94">
        <f t="shared" si="3"/>
        <v>1000000</v>
      </c>
    </row>
    <row r="104" spans="2:10" ht="18" x14ac:dyDescent="0.45">
      <c r="B104" s="90">
        <v>33</v>
      </c>
      <c r="C104" s="87">
        <v>21133</v>
      </c>
      <c r="D104" s="87" t="s">
        <v>372</v>
      </c>
      <c r="E104" s="88">
        <v>10470000</v>
      </c>
      <c r="F104" s="85">
        <v>30</v>
      </c>
      <c r="G104" s="89">
        <f t="shared" si="2"/>
        <v>13611000</v>
      </c>
      <c r="H104" s="89">
        <v>13670000</v>
      </c>
      <c r="I104" s="93">
        <v>11870000</v>
      </c>
      <c r="J104" s="94">
        <f t="shared" si="3"/>
        <v>1800000</v>
      </c>
    </row>
    <row r="105" spans="2:10" ht="18" x14ac:dyDescent="0.45">
      <c r="B105" s="90">
        <v>35</v>
      </c>
      <c r="C105" s="87">
        <v>21135</v>
      </c>
      <c r="D105" s="87" t="s">
        <v>373</v>
      </c>
      <c r="E105" s="88">
        <v>15670000</v>
      </c>
      <c r="F105" s="85">
        <v>40</v>
      </c>
      <c r="G105" s="89">
        <f t="shared" si="2"/>
        <v>21938000</v>
      </c>
      <c r="H105" s="89">
        <v>21970000</v>
      </c>
      <c r="I105" s="93">
        <v>20970000</v>
      </c>
      <c r="J105" s="94">
        <f t="shared" si="3"/>
        <v>1000000</v>
      </c>
    </row>
    <row r="106" spans="2:10" ht="18" x14ac:dyDescent="0.45">
      <c r="B106" s="90">
        <v>41</v>
      </c>
      <c r="C106" s="87">
        <v>21141</v>
      </c>
      <c r="D106" s="87" t="s">
        <v>374</v>
      </c>
      <c r="E106" s="88">
        <v>13270000</v>
      </c>
      <c r="F106" s="85">
        <v>40</v>
      </c>
      <c r="G106" s="89">
        <f t="shared" si="2"/>
        <v>18578000</v>
      </c>
      <c r="H106" s="89">
        <v>18570000</v>
      </c>
      <c r="I106" s="93">
        <v>16670000</v>
      </c>
      <c r="J106" s="94">
        <f t="shared" si="3"/>
        <v>1900000</v>
      </c>
    </row>
    <row r="107" spans="2:10" ht="18" x14ac:dyDescent="0.45">
      <c r="B107" s="90">
        <v>44</v>
      </c>
      <c r="C107" s="87">
        <v>21144</v>
      </c>
      <c r="D107" s="87" t="s">
        <v>375</v>
      </c>
      <c r="E107" s="88">
        <v>24870000</v>
      </c>
      <c r="F107" s="85">
        <v>40</v>
      </c>
      <c r="G107" s="89">
        <f t="shared" si="2"/>
        <v>34818000</v>
      </c>
      <c r="H107" s="89">
        <v>34870000</v>
      </c>
      <c r="I107" s="93">
        <v>29970000</v>
      </c>
      <c r="J107" s="94">
        <f t="shared" si="3"/>
        <v>4900000</v>
      </c>
    </row>
    <row r="108" spans="2:10" ht="18" x14ac:dyDescent="0.45">
      <c r="B108" s="90">
        <v>11</v>
      </c>
      <c r="C108" s="87">
        <v>21211</v>
      </c>
      <c r="D108" s="87" t="s">
        <v>376</v>
      </c>
      <c r="E108" s="88">
        <v>3870000</v>
      </c>
      <c r="F108" s="85">
        <v>10</v>
      </c>
      <c r="G108" s="89">
        <f t="shared" si="2"/>
        <v>4257000</v>
      </c>
      <c r="H108" s="89">
        <v>4270000</v>
      </c>
      <c r="I108" s="93">
        <v>3070000</v>
      </c>
      <c r="J108" s="94">
        <f t="shared" si="3"/>
        <v>1200000</v>
      </c>
    </row>
    <row r="109" spans="2:10" ht="18" x14ac:dyDescent="0.45">
      <c r="B109" s="90">
        <v>12</v>
      </c>
      <c r="C109" s="87">
        <v>21212</v>
      </c>
      <c r="D109" s="87" t="s">
        <v>377</v>
      </c>
      <c r="E109" s="88">
        <v>6470000</v>
      </c>
      <c r="F109" s="85">
        <v>20</v>
      </c>
      <c r="G109" s="89">
        <f t="shared" si="2"/>
        <v>7764000</v>
      </c>
      <c r="H109" s="89">
        <v>7770000</v>
      </c>
      <c r="I109" s="93">
        <v>6070000</v>
      </c>
      <c r="J109" s="94">
        <f t="shared" si="3"/>
        <v>1700000</v>
      </c>
    </row>
    <row r="110" spans="2:10" ht="18" x14ac:dyDescent="0.45">
      <c r="B110" s="90">
        <v>13</v>
      </c>
      <c r="C110" s="87">
        <v>21213</v>
      </c>
      <c r="D110" s="87" t="s">
        <v>378</v>
      </c>
      <c r="E110" s="88">
        <v>8970000</v>
      </c>
      <c r="F110" s="85">
        <v>30</v>
      </c>
      <c r="G110" s="89">
        <f t="shared" si="2"/>
        <v>11661000</v>
      </c>
      <c r="H110" s="89">
        <v>11700000</v>
      </c>
      <c r="I110" s="93">
        <v>9870000</v>
      </c>
      <c r="J110" s="94">
        <f t="shared" si="3"/>
        <v>1830000</v>
      </c>
    </row>
    <row r="111" spans="2:10" ht="18" x14ac:dyDescent="0.45">
      <c r="B111" s="90">
        <v>15</v>
      </c>
      <c r="C111" s="87">
        <v>21215</v>
      </c>
      <c r="D111" s="87" t="s">
        <v>379</v>
      </c>
      <c r="E111" s="88">
        <v>14570000</v>
      </c>
      <c r="F111" s="85">
        <v>40</v>
      </c>
      <c r="G111" s="89">
        <f t="shared" si="2"/>
        <v>20398000</v>
      </c>
      <c r="H111" s="89">
        <v>20370000</v>
      </c>
      <c r="I111" s="93">
        <v>18970000</v>
      </c>
      <c r="J111" s="94">
        <f t="shared" si="3"/>
        <v>1400000</v>
      </c>
    </row>
    <row r="112" spans="2:10" ht="18" x14ac:dyDescent="0.45">
      <c r="B112" s="90">
        <v>21</v>
      </c>
      <c r="C112" s="87">
        <v>21221</v>
      </c>
      <c r="D112" s="87" t="s">
        <v>380</v>
      </c>
      <c r="E112" s="88">
        <v>5370000</v>
      </c>
      <c r="F112" s="85">
        <v>10</v>
      </c>
      <c r="G112" s="89">
        <f t="shared" si="2"/>
        <v>5907000</v>
      </c>
      <c r="H112" s="89">
        <f>5970000</f>
        <v>5970000</v>
      </c>
      <c r="I112" s="93">
        <v>4070000</v>
      </c>
      <c r="J112" s="94">
        <f t="shared" si="3"/>
        <v>1900000</v>
      </c>
    </row>
    <row r="113" spans="2:10" ht="18" x14ac:dyDescent="0.45">
      <c r="B113" s="90">
        <v>22</v>
      </c>
      <c r="C113" s="87">
        <v>21222</v>
      </c>
      <c r="D113" s="87" t="s">
        <v>381</v>
      </c>
      <c r="E113" s="88">
        <v>8070000</v>
      </c>
      <c r="F113" s="85">
        <v>20</v>
      </c>
      <c r="G113" s="89">
        <f t="shared" si="2"/>
        <v>9684000</v>
      </c>
      <c r="H113" s="89">
        <v>9700000</v>
      </c>
      <c r="I113" s="93">
        <v>7970000</v>
      </c>
      <c r="J113" s="94">
        <f t="shared" si="3"/>
        <v>1730000</v>
      </c>
    </row>
    <row r="114" spans="2:10" ht="18" x14ac:dyDescent="0.45">
      <c r="B114" s="90">
        <v>23</v>
      </c>
      <c r="C114" s="87">
        <v>21223</v>
      </c>
      <c r="D114" s="87" t="s">
        <v>382</v>
      </c>
      <c r="E114" s="88">
        <v>10170000</v>
      </c>
      <c r="F114" s="85">
        <v>30</v>
      </c>
      <c r="G114" s="89">
        <f t="shared" si="2"/>
        <v>13221000</v>
      </c>
      <c r="H114" s="89">
        <v>13270000</v>
      </c>
      <c r="I114" s="93">
        <v>10870000</v>
      </c>
      <c r="J114" s="94">
        <f t="shared" si="3"/>
        <v>2400000</v>
      </c>
    </row>
    <row r="115" spans="2:10" ht="18" x14ac:dyDescent="0.45">
      <c r="B115" s="90">
        <v>25</v>
      </c>
      <c r="C115" s="87">
        <v>21225</v>
      </c>
      <c r="D115" s="87" t="s">
        <v>383</v>
      </c>
      <c r="E115" s="88">
        <v>15070000</v>
      </c>
      <c r="F115" s="85">
        <v>40</v>
      </c>
      <c r="G115" s="89">
        <f t="shared" si="2"/>
        <v>21098000</v>
      </c>
      <c r="H115" s="89">
        <v>21070000</v>
      </c>
      <c r="I115" s="93">
        <v>19970000</v>
      </c>
      <c r="J115" s="94">
        <f t="shared" si="3"/>
        <v>1100000</v>
      </c>
    </row>
    <row r="116" spans="2:10" ht="18" x14ac:dyDescent="0.45">
      <c r="B116" s="90">
        <v>31</v>
      </c>
      <c r="C116" s="87">
        <v>21231</v>
      </c>
      <c r="D116" s="87" t="s">
        <v>384</v>
      </c>
      <c r="E116" s="88">
        <v>5870000</v>
      </c>
      <c r="F116" s="85">
        <v>10</v>
      </c>
      <c r="G116" s="89">
        <f t="shared" si="2"/>
        <v>6457000</v>
      </c>
      <c r="H116" s="89">
        <v>6470000</v>
      </c>
      <c r="I116" s="93">
        <v>5070000</v>
      </c>
      <c r="J116" s="94">
        <f t="shared" si="3"/>
        <v>1400000</v>
      </c>
    </row>
    <row r="117" spans="2:10" ht="18" x14ac:dyDescent="0.45">
      <c r="B117" s="90">
        <v>32</v>
      </c>
      <c r="C117" s="87">
        <v>21232</v>
      </c>
      <c r="D117" s="87" t="s">
        <v>385</v>
      </c>
      <c r="E117" s="88">
        <v>8270000</v>
      </c>
      <c r="F117" s="85">
        <v>20</v>
      </c>
      <c r="G117" s="89">
        <f t="shared" si="2"/>
        <v>9924000</v>
      </c>
      <c r="H117" s="89">
        <v>9970000</v>
      </c>
      <c r="I117" s="93">
        <v>8970000</v>
      </c>
      <c r="J117" s="94">
        <f t="shared" si="3"/>
        <v>1000000</v>
      </c>
    </row>
    <row r="118" spans="2:10" ht="18" x14ac:dyDescent="0.45">
      <c r="B118" s="90">
        <v>33</v>
      </c>
      <c r="C118" s="87">
        <v>21133</v>
      </c>
      <c r="D118" s="87" t="s">
        <v>386</v>
      </c>
      <c r="E118" s="88">
        <v>10470000</v>
      </c>
      <c r="F118" s="85">
        <v>30</v>
      </c>
      <c r="G118" s="89">
        <f t="shared" si="2"/>
        <v>13611000</v>
      </c>
      <c r="H118" s="89">
        <v>13670000</v>
      </c>
      <c r="I118" s="93">
        <v>11870000</v>
      </c>
      <c r="J118" s="94">
        <f t="shared" si="3"/>
        <v>1800000</v>
      </c>
    </row>
    <row r="119" spans="2:10" ht="18" x14ac:dyDescent="0.45">
      <c r="B119" s="90">
        <v>35</v>
      </c>
      <c r="C119" s="87">
        <v>21235</v>
      </c>
      <c r="D119" s="87" t="s">
        <v>387</v>
      </c>
      <c r="E119" s="88">
        <v>15670000</v>
      </c>
      <c r="F119" s="85">
        <v>40</v>
      </c>
      <c r="G119" s="89">
        <f t="shared" si="2"/>
        <v>21938000</v>
      </c>
      <c r="H119" s="89">
        <v>21970000</v>
      </c>
      <c r="I119" s="93">
        <v>20970000</v>
      </c>
      <c r="J119" s="94">
        <f t="shared" si="3"/>
        <v>1000000</v>
      </c>
    </row>
    <row r="120" spans="2:10" ht="18" x14ac:dyDescent="0.45">
      <c r="B120" s="90">
        <v>41</v>
      </c>
      <c r="C120" s="87">
        <v>21241</v>
      </c>
      <c r="D120" s="87" t="s">
        <v>388</v>
      </c>
      <c r="E120" s="88">
        <v>13270000</v>
      </c>
      <c r="F120" s="85">
        <v>40</v>
      </c>
      <c r="G120" s="89">
        <f t="shared" si="2"/>
        <v>18578000</v>
      </c>
      <c r="H120" s="89">
        <v>18570000</v>
      </c>
      <c r="I120" s="93">
        <v>16670000</v>
      </c>
      <c r="J120" s="94">
        <f t="shared" si="3"/>
        <v>1900000</v>
      </c>
    </row>
    <row r="121" spans="2:10" ht="18" x14ac:dyDescent="0.45">
      <c r="B121" s="90">
        <v>44</v>
      </c>
      <c r="C121" s="87">
        <v>21244</v>
      </c>
      <c r="D121" s="87" t="s">
        <v>389</v>
      </c>
      <c r="E121" s="88">
        <v>24870000</v>
      </c>
      <c r="F121" s="85">
        <v>40</v>
      </c>
      <c r="G121" s="89">
        <f t="shared" si="2"/>
        <v>34818000</v>
      </c>
      <c r="H121" s="89">
        <v>34870000</v>
      </c>
      <c r="I121" s="93">
        <v>29970000</v>
      </c>
      <c r="J121" s="94">
        <f t="shared" si="3"/>
        <v>4900000</v>
      </c>
    </row>
    <row r="122" spans="2:10" ht="18" x14ac:dyDescent="0.45">
      <c r="B122" s="90">
        <v>11</v>
      </c>
      <c r="C122" s="87">
        <v>21311</v>
      </c>
      <c r="D122" s="87" t="s">
        <v>390</v>
      </c>
      <c r="E122" s="88">
        <v>3870000</v>
      </c>
      <c r="F122" s="85">
        <v>10</v>
      </c>
      <c r="G122" s="89">
        <f t="shared" si="2"/>
        <v>4257000</v>
      </c>
      <c r="H122" s="89">
        <v>4270000</v>
      </c>
      <c r="I122" s="93">
        <v>3070000</v>
      </c>
      <c r="J122" s="94">
        <f t="shared" si="3"/>
        <v>1200000</v>
      </c>
    </row>
    <row r="123" spans="2:10" ht="18" x14ac:dyDescent="0.45">
      <c r="B123" s="90">
        <v>12</v>
      </c>
      <c r="C123" s="87">
        <v>21312</v>
      </c>
      <c r="D123" s="87" t="s">
        <v>391</v>
      </c>
      <c r="E123" s="88">
        <v>6470000</v>
      </c>
      <c r="F123" s="85">
        <v>20</v>
      </c>
      <c r="G123" s="89">
        <f t="shared" si="2"/>
        <v>7764000</v>
      </c>
      <c r="H123" s="89">
        <v>7770000</v>
      </c>
      <c r="I123" s="93">
        <v>6070000</v>
      </c>
      <c r="J123" s="94">
        <f t="shared" si="3"/>
        <v>1700000</v>
      </c>
    </row>
    <row r="124" spans="2:10" ht="18" x14ac:dyDescent="0.45">
      <c r="B124" s="90">
        <v>13</v>
      </c>
      <c r="C124" s="87">
        <v>21313</v>
      </c>
      <c r="D124" s="87" t="s">
        <v>392</v>
      </c>
      <c r="E124" s="88">
        <v>8970000</v>
      </c>
      <c r="F124" s="85">
        <v>30</v>
      </c>
      <c r="G124" s="89">
        <f t="shared" si="2"/>
        <v>11661000</v>
      </c>
      <c r="H124" s="89">
        <v>11700000</v>
      </c>
      <c r="I124" s="93">
        <v>9870000</v>
      </c>
      <c r="J124" s="94">
        <f t="shared" si="3"/>
        <v>1830000</v>
      </c>
    </row>
    <row r="125" spans="2:10" ht="18" x14ac:dyDescent="0.45">
      <c r="B125" s="90">
        <v>15</v>
      </c>
      <c r="C125" s="87">
        <v>21315</v>
      </c>
      <c r="D125" s="87" t="s">
        <v>393</v>
      </c>
      <c r="E125" s="88">
        <v>14570000</v>
      </c>
      <c r="F125" s="85">
        <v>40</v>
      </c>
      <c r="G125" s="89">
        <f t="shared" si="2"/>
        <v>20398000</v>
      </c>
      <c r="H125" s="89">
        <v>20370000</v>
      </c>
      <c r="I125" s="93">
        <v>18970000</v>
      </c>
      <c r="J125" s="94">
        <f t="shared" si="3"/>
        <v>1400000</v>
      </c>
    </row>
    <row r="126" spans="2:10" ht="18" x14ac:dyDescent="0.45">
      <c r="B126" s="90">
        <v>21</v>
      </c>
      <c r="C126" s="87">
        <v>21321</v>
      </c>
      <c r="D126" s="87" t="s">
        <v>394</v>
      </c>
      <c r="E126" s="88">
        <v>5370000</v>
      </c>
      <c r="F126" s="85">
        <v>10</v>
      </c>
      <c r="G126" s="89">
        <f t="shared" si="2"/>
        <v>5907000</v>
      </c>
      <c r="H126" s="89">
        <f>5970000</f>
        <v>5970000</v>
      </c>
      <c r="I126" s="93">
        <v>4070000</v>
      </c>
      <c r="J126" s="94">
        <f t="shared" si="3"/>
        <v>1900000</v>
      </c>
    </row>
    <row r="127" spans="2:10" ht="18" x14ac:dyDescent="0.45">
      <c r="B127" s="90">
        <v>22</v>
      </c>
      <c r="C127" s="87">
        <v>21322</v>
      </c>
      <c r="D127" s="87" t="s">
        <v>395</v>
      </c>
      <c r="E127" s="88">
        <v>8070000</v>
      </c>
      <c r="F127" s="85">
        <v>20</v>
      </c>
      <c r="G127" s="89">
        <f t="shared" si="2"/>
        <v>9684000</v>
      </c>
      <c r="H127" s="89">
        <v>9700000</v>
      </c>
      <c r="I127" s="93">
        <v>7970000</v>
      </c>
      <c r="J127" s="94">
        <f t="shared" si="3"/>
        <v>1730000</v>
      </c>
    </row>
    <row r="128" spans="2:10" ht="18" x14ac:dyDescent="0.45">
      <c r="B128" s="90">
        <v>23</v>
      </c>
      <c r="C128" s="87">
        <v>21323</v>
      </c>
      <c r="D128" s="87" t="s">
        <v>396</v>
      </c>
      <c r="E128" s="88">
        <v>10170000</v>
      </c>
      <c r="F128" s="85">
        <v>30</v>
      </c>
      <c r="G128" s="89">
        <f t="shared" si="2"/>
        <v>13221000</v>
      </c>
      <c r="H128" s="89">
        <v>13270000</v>
      </c>
      <c r="I128" s="93">
        <v>10870000</v>
      </c>
      <c r="J128" s="94">
        <f t="shared" si="3"/>
        <v>2400000</v>
      </c>
    </row>
    <row r="129" spans="2:10" ht="18" x14ac:dyDescent="0.45">
      <c r="B129" s="90">
        <v>25</v>
      </c>
      <c r="C129" s="87">
        <v>21325</v>
      </c>
      <c r="D129" s="87" t="s">
        <v>397</v>
      </c>
      <c r="E129" s="88">
        <v>15070000</v>
      </c>
      <c r="F129" s="85">
        <v>40</v>
      </c>
      <c r="G129" s="89">
        <f t="shared" si="2"/>
        <v>21098000</v>
      </c>
      <c r="H129" s="89">
        <v>21070000</v>
      </c>
      <c r="I129" s="93">
        <v>19970000</v>
      </c>
      <c r="J129" s="94">
        <f t="shared" si="3"/>
        <v>1100000</v>
      </c>
    </row>
    <row r="130" spans="2:10" ht="18" x14ac:dyDescent="0.45">
      <c r="B130" s="90">
        <v>31</v>
      </c>
      <c r="C130" s="87">
        <v>21331</v>
      </c>
      <c r="D130" s="87" t="s">
        <v>398</v>
      </c>
      <c r="E130" s="88">
        <v>5870000</v>
      </c>
      <c r="F130" s="85">
        <v>10</v>
      </c>
      <c r="G130" s="89">
        <f t="shared" ref="G130:G193" si="4">E130+(E130*F130/100)</f>
        <v>6457000</v>
      </c>
      <c r="H130" s="89">
        <v>6470000</v>
      </c>
      <c r="I130" s="93">
        <v>5070000</v>
      </c>
      <c r="J130" s="94">
        <f t="shared" si="3"/>
        <v>1400000</v>
      </c>
    </row>
    <row r="131" spans="2:10" ht="18" x14ac:dyDescent="0.45">
      <c r="B131" s="90">
        <v>32</v>
      </c>
      <c r="C131" s="87">
        <v>21332</v>
      </c>
      <c r="D131" s="87" t="s">
        <v>399</v>
      </c>
      <c r="E131" s="88">
        <v>8270000</v>
      </c>
      <c r="F131" s="85">
        <v>20</v>
      </c>
      <c r="G131" s="89">
        <f t="shared" si="4"/>
        <v>9924000</v>
      </c>
      <c r="H131" s="89">
        <v>9970000</v>
      </c>
      <c r="I131" s="93">
        <v>8970000</v>
      </c>
      <c r="J131" s="94">
        <f t="shared" ref="J131:J194" si="5">H131-I131</f>
        <v>1000000</v>
      </c>
    </row>
    <row r="132" spans="2:10" ht="18" x14ac:dyDescent="0.45">
      <c r="B132" s="90">
        <v>33</v>
      </c>
      <c r="C132" s="87">
        <v>21333</v>
      </c>
      <c r="D132" s="87" t="s">
        <v>400</v>
      </c>
      <c r="E132" s="88">
        <v>10470000</v>
      </c>
      <c r="F132" s="85">
        <v>30</v>
      </c>
      <c r="G132" s="89">
        <f t="shared" si="4"/>
        <v>13611000</v>
      </c>
      <c r="H132" s="89">
        <v>13670000</v>
      </c>
      <c r="I132" s="93">
        <v>11870000</v>
      </c>
      <c r="J132" s="94">
        <f t="shared" si="5"/>
        <v>1800000</v>
      </c>
    </row>
    <row r="133" spans="2:10" ht="18" x14ac:dyDescent="0.45">
      <c r="B133" s="90">
        <v>35</v>
      </c>
      <c r="C133" s="87">
        <v>21335</v>
      </c>
      <c r="D133" s="87" t="s">
        <v>401</v>
      </c>
      <c r="E133" s="88">
        <v>15670000</v>
      </c>
      <c r="F133" s="85">
        <v>40</v>
      </c>
      <c r="G133" s="89">
        <f t="shared" si="4"/>
        <v>21938000</v>
      </c>
      <c r="H133" s="89">
        <v>21970000</v>
      </c>
      <c r="I133" s="93">
        <v>20970000</v>
      </c>
      <c r="J133" s="94">
        <f t="shared" si="5"/>
        <v>1000000</v>
      </c>
    </row>
    <row r="134" spans="2:10" ht="18" x14ac:dyDescent="0.45">
      <c r="B134" s="90">
        <v>41</v>
      </c>
      <c r="C134" s="87">
        <v>21341</v>
      </c>
      <c r="D134" s="87" t="s">
        <v>402</v>
      </c>
      <c r="E134" s="88">
        <v>13270000</v>
      </c>
      <c r="F134" s="85">
        <v>40</v>
      </c>
      <c r="G134" s="89">
        <f t="shared" si="4"/>
        <v>18578000</v>
      </c>
      <c r="H134" s="89">
        <v>18570000</v>
      </c>
      <c r="I134" s="93">
        <v>16670000</v>
      </c>
      <c r="J134" s="94">
        <f t="shared" si="5"/>
        <v>1900000</v>
      </c>
    </row>
    <row r="135" spans="2:10" ht="18" x14ac:dyDescent="0.45">
      <c r="B135" s="90">
        <v>44</v>
      </c>
      <c r="C135" s="87">
        <v>21344</v>
      </c>
      <c r="D135" s="87" t="s">
        <v>403</v>
      </c>
      <c r="E135" s="88">
        <v>24870000</v>
      </c>
      <c r="F135" s="85">
        <v>40</v>
      </c>
      <c r="G135" s="89">
        <f t="shared" si="4"/>
        <v>34818000</v>
      </c>
      <c r="H135" s="89">
        <v>34870000</v>
      </c>
      <c r="I135" s="93">
        <v>29970000</v>
      </c>
      <c r="J135" s="94">
        <f t="shared" si="5"/>
        <v>4900000</v>
      </c>
    </row>
    <row r="136" spans="2:10" ht="18" x14ac:dyDescent="0.45">
      <c r="B136" s="90">
        <v>11</v>
      </c>
      <c r="C136" s="87">
        <v>21511</v>
      </c>
      <c r="D136" s="87" t="s">
        <v>404</v>
      </c>
      <c r="E136" s="88">
        <v>3870000</v>
      </c>
      <c r="F136" s="85">
        <v>10</v>
      </c>
      <c r="G136" s="89">
        <f t="shared" si="4"/>
        <v>4257000</v>
      </c>
      <c r="H136" s="89">
        <v>4270000</v>
      </c>
      <c r="I136" s="93">
        <v>3070000</v>
      </c>
      <c r="J136" s="94">
        <f t="shared" si="5"/>
        <v>1200000</v>
      </c>
    </row>
    <row r="137" spans="2:10" ht="18" x14ac:dyDescent="0.45">
      <c r="B137" s="90">
        <v>12</v>
      </c>
      <c r="C137" s="87">
        <v>21512</v>
      </c>
      <c r="D137" s="87" t="s">
        <v>405</v>
      </c>
      <c r="E137" s="88">
        <v>6470000</v>
      </c>
      <c r="F137" s="85">
        <v>20</v>
      </c>
      <c r="G137" s="89">
        <f t="shared" si="4"/>
        <v>7764000</v>
      </c>
      <c r="H137" s="89">
        <v>7770000</v>
      </c>
      <c r="I137" s="93">
        <v>6070000</v>
      </c>
      <c r="J137" s="94">
        <f t="shared" si="5"/>
        <v>1700000</v>
      </c>
    </row>
    <row r="138" spans="2:10" ht="18" x14ac:dyDescent="0.45">
      <c r="B138" s="90">
        <v>13</v>
      </c>
      <c r="C138" s="87">
        <v>21513</v>
      </c>
      <c r="D138" s="87" t="s">
        <v>406</v>
      </c>
      <c r="E138" s="88">
        <v>8970000</v>
      </c>
      <c r="F138" s="85">
        <v>30</v>
      </c>
      <c r="G138" s="89">
        <f t="shared" si="4"/>
        <v>11661000</v>
      </c>
      <c r="H138" s="89">
        <v>11700000</v>
      </c>
      <c r="I138" s="93">
        <v>9870000</v>
      </c>
      <c r="J138" s="94">
        <f t="shared" si="5"/>
        <v>1830000</v>
      </c>
    </row>
    <row r="139" spans="2:10" ht="18" x14ac:dyDescent="0.45">
      <c r="B139" s="90">
        <v>15</v>
      </c>
      <c r="C139" s="87">
        <v>21515</v>
      </c>
      <c r="D139" s="87" t="s">
        <v>407</v>
      </c>
      <c r="E139" s="88">
        <v>14570000</v>
      </c>
      <c r="F139" s="85">
        <v>40</v>
      </c>
      <c r="G139" s="89">
        <f t="shared" si="4"/>
        <v>20398000</v>
      </c>
      <c r="H139" s="89">
        <v>20370000</v>
      </c>
      <c r="I139" s="93">
        <v>18970000</v>
      </c>
      <c r="J139" s="94">
        <f t="shared" si="5"/>
        <v>1400000</v>
      </c>
    </row>
    <row r="140" spans="2:10" ht="18" x14ac:dyDescent="0.45">
      <c r="B140" s="90">
        <v>21</v>
      </c>
      <c r="C140" s="87">
        <v>21521</v>
      </c>
      <c r="D140" s="87" t="s">
        <v>408</v>
      </c>
      <c r="E140" s="88">
        <v>5370000</v>
      </c>
      <c r="F140" s="85">
        <v>10</v>
      </c>
      <c r="G140" s="89">
        <f t="shared" si="4"/>
        <v>5907000</v>
      </c>
      <c r="H140" s="89">
        <f>5970000</f>
        <v>5970000</v>
      </c>
      <c r="I140" s="93">
        <v>4070000</v>
      </c>
      <c r="J140" s="94">
        <f t="shared" si="5"/>
        <v>1900000</v>
      </c>
    </row>
    <row r="141" spans="2:10" ht="18" x14ac:dyDescent="0.45">
      <c r="B141" s="90">
        <v>22</v>
      </c>
      <c r="C141" s="87">
        <v>21522</v>
      </c>
      <c r="D141" s="87" t="s">
        <v>409</v>
      </c>
      <c r="E141" s="88">
        <v>8070000</v>
      </c>
      <c r="F141" s="85">
        <v>20</v>
      </c>
      <c r="G141" s="89">
        <f t="shared" si="4"/>
        <v>9684000</v>
      </c>
      <c r="H141" s="89">
        <v>9700000</v>
      </c>
      <c r="I141" s="93">
        <v>7970000</v>
      </c>
      <c r="J141" s="94">
        <f t="shared" si="5"/>
        <v>1730000</v>
      </c>
    </row>
    <row r="142" spans="2:10" ht="18" x14ac:dyDescent="0.45">
      <c r="B142" s="90">
        <v>23</v>
      </c>
      <c r="C142" s="87">
        <v>21523</v>
      </c>
      <c r="D142" s="87" t="s">
        <v>410</v>
      </c>
      <c r="E142" s="88">
        <v>10170000</v>
      </c>
      <c r="F142" s="85">
        <v>30</v>
      </c>
      <c r="G142" s="89">
        <f t="shared" si="4"/>
        <v>13221000</v>
      </c>
      <c r="H142" s="89">
        <v>13270000</v>
      </c>
      <c r="I142" s="93">
        <v>10870000</v>
      </c>
      <c r="J142" s="94">
        <f t="shared" si="5"/>
        <v>2400000</v>
      </c>
    </row>
    <row r="143" spans="2:10" ht="18" x14ac:dyDescent="0.45">
      <c r="B143" s="90">
        <v>25</v>
      </c>
      <c r="C143" s="87">
        <v>21525</v>
      </c>
      <c r="D143" s="87" t="s">
        <v>411</v>
      </c>
      <c r="E143" s="88">
        <v>15070000</v>
      </c>
      <c r="F143" s="85">
        <v>40</v>
      </c>
      <c r="G143" s="89">
        <f t="shared" si="4"/>
        <v>21098000</v>
      </c>
      <c r="H143" s="89">
        <v>21070000</v>
      </c>
      <c r="I143" s="93">
        <v>19970000</v>
      </c>
      <c r="J143" s="94">
        <f t="shared" si="5"/>
        <v>1100000</v>
      </c>
    </row>
    <row r="144" spans="2:10" ht="18" x14ac:dyDescent="0.45">
      <c r="B144" s="90">
        <v>31</v>
      </c>
      <c r="C144" s="87">
        <v>21531</v>
      </c>
      <c r="D144" s="87" t="s">
        <v>412</v>
      </c>
      <c r="E144" s="88">
        <v>5870000</v>
      </c>
      <c r="F144" s="85">
        <v>10</v>
      </c>
      <c r="G144" s="89">
        <f t="shared" si="4"/>
        <v>6457000</v>
      </c>
      <c r="H144" s="89">
        <v>6470000</v>
      </c>
      <c r="I144" s="93">
        <v>5070000</v>
      </c>
      <c r="J144" s="94">
        <f t="shared" si="5"/>
        <v>1400000</v>
      </c>
    </row>
    <row r="145" spans="2:10" ht="18" x14ac:dyDescent="0.45">
      <c r="B145" s="90">
        <v>32</v>
      </c>
      <c r="C145" s="87">
        <v>21532</v>
      </c>
      <c r="D145" s="87" t="s">
        <v>413</v>
      </c>
      <c r="E145" s="88">
        <v>8270000</v>
      </c>
      <c r="F145" s="85">
        <v>20</v>
      </c>
      <c r="G145" s="89">
        <f t="shared" si="4"/>
        <v>9924000</v>
      </c>
      <c r="H145" s="89">
        <v>9970000</v>
      </c>
      <c r="I145" s="93">
        <v>8970000</v>
      </c>
      <c r="J145" s="94">
        <f t="shared" si="5"/>
        <v>1000000</v>
      </c>
    </row>
    <row r="146" spans="2:10" ht="18" x14ac:dyDescent="0.45">
      <c r="B146" s="90">
        <v>33</v>
      </c>
      <c r="C146" s="87">
        <v>21533</v>
      </c>
      <c r="D146" s="87" t="s">
        <v>414</v>
      </c>
      <c r="E146" s="88">
        <v>10470000</v>
      </c>
      <c r="F146" s="85">
        <v>30</v>
      </c>
      <c r="G146" s="89">
        <f t="shared" si="4"/>
        <v>13611000</v>
      </c>
      <c r="H146" s="89">
        <v>13670000</v>
      </c>
      <c r="I146" s="93">
        <v>11870000</v>
      </c>
      <c r="J146" s="94">
        <f t="shared" si="5"/>
        <v>1800000</v>
      </c>
    </row>
    <row r="147" spans="2:10" ht="18" x14ac:dyDescent="0.45">
      <c r="B147" s="90">
        <v>35</v>
      </c>
      <c r="C147" s="87">
        <v>21535</v>
      </c>
      <c r="D147" s="87" t="s">
        <v>415</v>
      </c>
      <c r="E147" s="88">
        <v>15670000</v>
      </c>
      <c r="F147" s="85">
        <v>40</v>
      </c>
      <c r="G147" s="89">
        <f t="shared" si="4"/>
        <v>21938000</v>
      </c>
      <c r="H147" s="89">
        <v>21970000</v>
      </c>
      <c r="I147" s="93">
        <v>20970000</v>
      </c>
      <c r="J147" s="94">
        <f t="shared" si="5"/>
        <v>1000000</v>
      </c>
    </row>
    <row r="148" spans="2:10" ht="18" x14ac:dyDescent="0.45">
      <c r="B148" s="90">
        <v>41</v>
      </c>
      <c r="C148" s="87">
        <v>21541</v>
      </c>
      <c r="D148" s="87" t="s">
        <v>416</v>
      </c>
      <c r="E148" s="88">
        <v>13270000</v>
      </c>
      <c r="F148" s="85">
        <v>40</v>
      </c>
      <c r="G148" s="89">
        <f t="shared" si="4"/>
        <v>18578000</v>
      </c>
      <c r="H148" s="89">
        <v>18570000</v>
      </c>
      <c r="I148" s="93">
        <v>16670000</v>
      </c>
      <c r="J148" s="94">
        <f t="shared" si="5"/>
        <v>1900000</v>
      </c>
    </row>
    <row r="149" spans="2:10" ht="18" x14ac:dyDescent="0.45">
      <c r="B149" s="90">
        <v>44</v>
      </c>
      <c r="C149" s="87">
        <v>21544</v>
      </c>
      <c r="D149" s="87" t="s">
        <v>417</v>
      </c>
      <c r="E149" s="88">
        <v>24870000</v>
      </c>
      <c r="F149" s="85">
        <v>40</v>
      </c>
      <c r="G149" s="89">
        <f t="shared" si="4"/>
        <v>34818000</v>
      </c>
      <c r="H149" s="89">
        <v>34870000</v>
      </c>
      <c r="I149" s="93">
        <v>29970000</v>
      </c>
      <c r="J149" s="94">
        <f t="shared" si="5"/>
        <v>4900000</v>
      </c>
    </row>
    <row r="150" spans="2:10" ht="18" x14ac:dyDescent="0.45">
      <c r="B150" s="90">
        <v>11</v>
      </c>
      <c r="C150" s="87">
        <v>21611</v>
      </c>
      <c r="D150" s="87" t="s">
        <v>418</v>
      </c>
      <c r="E150" s="88">
        <v>3870000</v>
      </c>
      <c r="F150" s="85">
        <v>10</v>
      </c>
      <c r="G150" s="89">
        <f t="shared" si="4"/>
        <v>4257000</v>
      </c>
      <c r="H150" s="89">
        <v>4270000</v>
      </c>
      <c r="I150" s="93">
        <v>3070000</v>
      </c>
      <c r="J150" s="94">
        <f t="shared" si="5"/>
        <v>1200000</v>
      </c>
    </row>
    <row r="151" spans="2:10" ht="18" x14ac:dyDescent="0.45">
      <c r="B151" s="90">
        <v>12</v>
      </c>
      <c r="C151" s="87">
        <v>21612</v>
      </c>
      <c r="D151" s="87" t="s">
        <v>419</v>
      </c>
      <c r="E151" s="88">
        <v>6470000</v>
      </c>
      <c r="F151" s="85">
        <v>20</v>
      </c>
      <c r="G151" s="89">
        <f t="shared" si="4"/>
        <v>7764000</v>
      </c>
      <c r="H151" s="89">
        <v>7770000</v>
      </c>
      <c r="I151" s="93">
        <v>6070000</v>
      </c>
      <c r="J151" s="94">
        <f t="shared" si="5"/>
        <v>1700000</v>
      </c>
    </row>
    <row r="152" spans="2:10" ht="18" x14ac:dyDescent="0.45">
      <c r="B152" s="90">
        <v>13</v>
      </c>
      <c r="C152" s="87">
        <v>21613</v>
      </c>
      <c r="D152" s="87" t="s">
        <v>420</v>
      </c>
      <c r="E152" s="88">
        <v>8970000</v>
      </c>
      <c r="F152" s="85">
        <v>30</v>
      </c>
      <c r="G152" s="89">
        <f t="shared" si="4"/>
        <v>11661000</v>
      </c>
      <c r="H152" s="89">
        <v>11700000</v>
      </c>
      <c r="I152" s="93">
        <v>9870000</v>
      </c>
      <c r="J152" s="94">
        <f t="shared" si="5"/>
        <v>1830000</v>
      </c>
    </row>
    <row r="153" spans="2:10" ht="18" x14ac:dyDescent="0.45">
      <c r="B153" s="90">
        <v>15</v>
      </c>
      <c r="C153" s="87">
        <v>21615</v>
      </c>
      <c r="D153" s="87" t="s">
        <v>421</v>
      </c>
      <c r="E153" s="88">
        <v>14570000</v>
      </c>
      <c r="F153" s="85">
        <v>40</v>
      </c>
      <c r="G153" s="89">
        <f t="shared" si="4"/>
        <v>20398000</v>
      </c>
      <c r="H153" s="89">
        <v>20370000</v>
      </c>
      <c r="I153" s="93">
        <v>18970000</v>
      </c>
      <c r="J153" s="94">
        <f t="shared" si="5"/>
        <v>1400000</v>
      </c>
    </row>
    <row r="154" spans="2:10" ht="18" x14ac:dyDescent="0.45">
      <c r="B154" s="90">
        <v>21</v>
      </c>
      <c r="C154" s="87">
        <v>21621</v>
      </c>
      <c r="D154" s="87" t="s">
        <v>422</v>
      </c>
      <c r="E154" s="88">
        <v>5370000</v>
      </c>
      <c r="F154" s="85">
        <v>10</v>
      </c>
      <c r="G154" s="89">
        <f t="shared" si="4"/>
        <v>5907000</v>
      </c>
      <c r="H154" s="89">
        <f>5970000</f>
        <v>5970000</v>
      </c>
      <c r="I154" s="93">
        <v>4070000</v>
      </c>
      <c r="J154" s="94">
        <f t="shared" si="5"/>
        <v>1900000</v>
      </c>
    </row>
    <row r="155" spans="2:10" ht="18" x14ac:dyDescent="0.45">
      <c r="B155" s="90">
        <v>22</v>
      </c>
      <c r="C155" s="87">
        <v>21622</v>
      </c>
      <c r="D155" s="87" t="s">
        <v>423</v>
      </c>
      <c r="E155" s="88">
        <v>8070000</v>
      </c>
      <c r="F155" s="85">
        <v>20</v>
      </c>
      <c r="G155" s="89">
        <f t="shared" si="4"/>
        <v>9684000</v>
      </c>
      <c r="H155" s="89">
        <v>9700000</v>
      </c>
      <c r="I155" s="93">
        <v>7970000</v>
      </c>
      <c r="J155" s="94">
        <f t="shared" si="5"/>
        <v>1730000</v>
      </c>
    </row>
    <row r="156" spans="2:10" ht="18" x14ac:dyDescent="0.45">
      <c r="B156" s="90">
        <v>23</v>
      </c>
      <c r="C156" s="87">
        <v>21623</v>
      </c>
      <c r="D156" s="87" t="s">
        <v>424</v>
      </c>
      <c r="E156" s="88">
        <v>10170000</v>
      </c>
      <c r="F156" s="85">
        <v>30</v>
      </c>
      <c r="G156" s="89">
        <f t="shared" si="4"/>
        <v>13221000</v>
      </c>
      <c r="H156" s="89">
        <v>13270000</v>
      </c>
      <c r="I156" s="93">
        <v>10870000</v>
      </c>
      <c r="J156" s="94">
        <f t="shared" si="5"/>
        <v>2400000</v>
      </c>
    </row>
    <row r="157" spans="2:10" ht="18" x14ac:dyDescent="0.45">
      <c r="B157" s="90">
        <v>25</v>
      </c>
      <c r="C157" s="87">
        <v>21625</v>
      </c>
      <c r="D157" s="87" t="s">
        <v>425</v>
      </c>
      <c r="E157" s="88">
        <v>15070000</v>
      </c>
      <c r="F157" s="85">
        <v>40</v>
      </c>
      <c r="G157" s="89">
        <f t="shared" si="4"/>
        <v>21098000</v>
      </c>
      <c r="H157" s="89">
        <v>21070000</v>
      </c>
      <c r="I157" s="93">
        <v>19970000</v>
      </c>
      <c r="J157" s="94">
        <f t="shared" si="5"/>
        <v>1100000</v>
      </c>
    </row>
    <row r="158" spans="2:10" ht="18" x14ac:dyDescent="0.45">
      <c r="B158" s="90">
        <v>31</v>
      </c>
      <c r="C158" s="87">
        <v>21631</v>
      </c>
      <c r="D158" s="87" t="s">
        <v>426</v>
      </c>
      <c r="E158" s="88">
        <v>5870000</v>
      </c>
      <c r="F158" s="85">
        <v>10</v>
      </c>
      <c r="G158" s="89">
        <f t="shared" si="4"/>
        <v>6457000</v>
      </c>
      <c r="H158" s="89">
        <v>6470000</v>
      </c>
      <c r="I158" s="93">
        <v>5070000</v>
      </c>
      <c r="J158" s="94">
        <f t="shared" si="5"/>
        <v>1400000</v>
      </c>
    </row>
    <row r="159" spans="2:10" ht="18" x14ac:dyDescent="0.45">
      <c r="B159" s="90">
        <v>32</v>
      </c>
      <c r="C159" s="87">
        <v>21632</v>
      </c>
      <c r="D159" s="87" t="s">
        <v>427</v>
      </c>
      <c r="E159" s="88">
        <v>8270000</v>
      </c>
      <c r="F159" s="85">
        <v>20</v>
      </c>
      <c r="G159" s="89">
        <f t="shared" si="4"/>
        <v>9924000</v>
      </c>
      <c r="H159" s="89">
        <v>9970000</v>
      </c>
      <c r="I159" s="93">
        <v>8970000</v>
      </c>
      <c r="J159" s="94">
        <f t="shared" si="5"/>
        <v>1000000</v>
      </c>
    </row>
    <row r="160" spans="2:10" ht="18" x14ac:dyDescent="0.45">
      <c r="B160" s="90">
        <v>33</v>
      </c>
      <c r="C160" s="87">
        <v>21633</v>
      </c>
      <c r="D160" s="87" t="s">
        <v>428</v>
      </c>
      <c r="E160" s="88">
        <v>10470000</v>
      </c>
      <c r="F160" s="85">
        <v>30</v>
      </c>
      <c r="G160" s="89">
        <f t="shared" si="4"/>
        <v>13611000</v>
      </c>
      <c r="H160" s="89">
        <v>13670000</v>
      </c>
      <c r="I160" s="93">
        <v>11870000</v>
      </c>
      <c r="J160" s="94">
        <f t="shared" si="5"/>
        <v>1800000</v>
      </c>
    </row>
    <row r="161" spans="2:10" ht="18" x14ac:dyDescent="0.45">
      <c r="B161" s="90">
        <v>35</v>
      </c>
      <c r="C161" s="87">
        <v>21635</v>
      </c>
      <c r="D161" s="87" t="s">
        <v>429</v>
      </c>
      <c r="E161" s="88">
        <v>15670000</v>
      </c>
      <c r="F161" s="85">
        <v>40</v>
      </c>
      <c r="G161" s="89">
        <f t="shared" si="4"/>
        <v>21938000</v>
      </c>
      <c r="H161" s="89">
        <v>21970000</v>
      </c>
      <c r="I161" s="93">
        <v>20970000</v>
      </c>
      <c r="J161" s="94">
        <f t="shared" si="5"/>
        <v>1000000</v>
      </c>
    </row>
    <row r="162" spans="2:10" ht="18" x14ac:dyDescent="0.45">
      <c r="B162" s="90">
        <v>41</v>
      </c>
      <c r="C162" s="87">
        <v>21641</v>
      </c>
      <c r="D162" s="87" t="s">
        <v>430</v>
      </c>
      <c r="E162" s="88">
        <v>13270000</v>
      </c>
      <c r="F162" s="85">
        <v>40</v>
      </c>
      <c r="G162" s="89">
        <f t="shared" si="4"/>
        <v>18578000</v>
      </c>
      <c r="H162" s="89">
        <v>18570000</v>
      </c>
      <c r="I162" s="93">
        <v>16670000</v>
      </c>
      <c r="J162" s="94">
        <f t="shared" si="5"/>
        <v>1900000</v>
      </c>
    </row>
    <row r="163" spans="2:10" ht="18" x14ac:dyDescent="0.45">
      <c r="B163" s="90">
        <v>44</v>
      </c>
      <c r="C163" s="87">
        <v>21644</v>
      </c>
      <c r="D163" s="87" t="s">
        <v>431</v>
      </c>
      <c r="E163" s="88">
        <v>24870000</v>
      </c>
      <c r="F163" s="85">
        <v>40</v>
      </c>
      <c r="G163" s="89">
        <f t="shared" si="4"/>
        <v>34818000</v>
      </c>
      <c r="H163" s="89">
        <v>34870000</v>
      </c>
      <c r="I163" s="93">
        <v>29970000</v>
      </c>
      <c r="J163" s="94">
        <f t="shared" si="5"/>
        <v>4900000</v>
      </c>
    </row>
    <row r="164" spans="2:10" ht="18" x14ac:dyDescent="0.45">
      <c r="B164" s="90">
        <v>11</v>
      </c>
      <c r="C164" s="87">
        <v>21711</v>
      </c>
      <c r="D164" s="87" t="s">
        <v>432</v>
      </c>
      <c r="E164" s="88">
        <v>3870000</v>
      </c>
      <c r="F164" s="85">
        <v>10</v>
      </c>
      <c r="G164" s="89">
        <f t="shared" si="4"/>
        <v>4257000</v>
      </c>
      <c r="H164" s="89">
        <v>4270000</v>
      </c>
      <c r="I164" s="93">
        <v>3070000</v>
      </c>
      <c r="J164" s="94">
        <f t="shared" si="5"/>
        <v>1200000</v>
      </c>
    </row>
    <row r="165" spans="2:10" ht="18" x14ac:dyDescent="0.45">
      <c r="B165" s="90">
        <v>12</v>
      </c>
      <c r="C165" s="87">
        <v>21712</v>
      </c>
      <c r="D165" s="87" t="s">
        <v>433</v>
      </c>
      <c r="E165" s="88">
        <v>6470000</v>
      </c>
      <c r="F165" s="85">
        <v>20</v>
      </c>
      <c r="G165" s="89">
        <f t="shared" si="4"/>
        <v>7764000</v>
      </c>
      <c r="H165" s="89">
        <v>7770000</v>
      </c>
      <c r="I165" s="93">
        <v>6070000</v>
      </c>
      <c r="J165" s="94">
        <f t="shared" si="5"/>
        <v>1700000</v>
      </c>
    </row>
    <row r="166" spans="2:10" ht="18" x14ac:dyDescent="0.45">
      <c r="B166" s="90">
        <v>13</v>
      </c>
      <c r="C166" s="87">
        <v>21713</v>
      </c>
      <c r="D166" s="87" t="s">
        <v>434</v>
      </c>
      <c r="E166" s="88">
        <v>8970000</v>
      </c>
      <c r="F166" s="85">
        <v>30</v>
      </c>
      <c r="G166" s="89">
        <f t="shared" si="4"/>
        <v>11661000</v>
      </c>
      <c r="H166" s="89">
        <v>11700000</v>
      </c>
      <c r="I166" s="93">
        <v>9870000</v>
      </c>
      <c r="J166" s="94">
        <f t="shared" si="5"/>
        <v>1830000</v>
      </c>
    </row>
    <row r="167" spans="2:10" ht="18" x14ac:dyDescent="0.45">
      <c r="B167" s="90">
        <v>15</v>
      </c>
      <c r="C167" s="87">
        <v>21715</v>
      </c>
      <c r="D167" s="87" t="s">
        <v>435</v>
      </c>
      <c r="E167" s="88">
        <v>14570000</v>
      </c>
      <c r="F167" s="85">
        <v>40</v>
      </c>
      <c r="G167" s="89">
        <f t="shared" si="4"/>
        <v>20398000</v>
      </c>
      <c r="H167" s="89">
        <v>20370000</v>
      </c>
      <c r="I167" s="93">
        <v>18970000</v>
      </c>
      <c r="J167" s="94">
        <f t="shared" si="5"/>
        <v>1400000</v>
      </c>
    </row>
    <row r="168" spans="2:10" ht="18" x14ac:dyDescent="0.45">
      <c r="B168" s="90">
        <v>21</v>
      </c>
      <c r="C168" s="87">
        <v>21721</v>
      </c>
      <c r="D168" s="87" t="s">
        <v>436</v>
      </c>
      <c r="E168" s="88">
        <v>5370000</v>
      </c>
      <c r="F168" s="85">
        <v>10</v>
      </c>
      <c r="G168" s="89">
        <f t="shared" si="4"/>
        <v>5907000</v>
      </c>
      <c r="H168" s="89">
        <f>5970000</f>
        <v>5970000</v>
      </c>
      <c r="I168" s="93">
        <v>4070000</v>
      </c>
      <c r="J168" s="94">
        <f t="shared" si="5"/>
        <v>1900000</v>
      </c>
    </row>
    <row r="169" spans="2:10" ht="18" x14ac:dyDescent="0.45">
      <c r="B169" s="90">
        <v>22</v>
      </c>
      <c r="C169" s="87">
        <v>21722</v>
      </c>
      <c r="D169" s="87" t="s">
        <v>437</v>
      </c>
      <c r="E169" s="88">
        <v>8070000</v>
      </c>
      <c r="F169" s="85">
        <v>20</v>
      </c>
      <c r="G169" s="89">
        <f t="shared" si="4"/>
        <v>9684000</v>
      </c>
      <c r="H169" s="89">
        <v>9700000</v>
      </c>
      <c r="I169" s="93">
        <v>7970000</v>
      </c>
      <c r="J169" s="94">
        <f t="shared" si="5"/>
        <v>1730000</v>
      </c>
    </row>
    <row r="170" spans="2:10" ht="18" x14ac:dyDescent="0.45">
      <c r="B170" s="90">
        <v>23</v>
      </c>
      <c r="C170" s="87">
        <v>21723</v>
      </c>
      <c r="D170" s="87" t="s">
        <v>438</v>
      </c>
      <c r="E170" s="88">
        <v>10170000</v>
      </c>
      <c r="F170" s="85">
        <v>30</v>
      </c>
      <c r="G170" s="89">
        <f t="shared" si="4"/>
        <v>13221000</v>
      </c>
      <c r="H170" s="89">
        <v>13270000</v>
      </c>
      <c r="I170" s="93">
        <v>10870000</v>
      </c>
      <c r="J170" s="94">
        <f t="shared" si="5"/>
        <v>2400000</v>
      </c>
    </row>
    <row r="171" spans="2:10" ht="18" x14ac:dyDescent="0.45">
      <c r="B171" s="90">
        <v>25</v>
      </c>
      <c r="C171" s="87">
        <v>21725</v>
      </c>
      <c r="D171" s="87" t="s">
        <v>439</v>
      </c>
      <c r="E171" s="88">
        <v>15070000</v>
      </c>
      <c r="F171" s="85">
        <v>40</v>
      </c>
      <c r="G171" s="89">
        <f t="shared" si="4"/>
        <v>21098000</v>
      </c>
      <c r="H171" s="89">
        <v>21070000</v>
      </c>
      <c r="I171" s="93">
        <v>19970000</v>
      </c>
      <c r="J171" s="94">
        <f t="shared" si="5"/>
        <v>1100000</v>
      </c>
    </row>
    <row r="172" spans="2:10" ht="18" x14ac:dyDescent="0.45">
      <c r="B172" s="90">
        <v>31</v>
      </c>
      <c r="C172" s="87">
        <v>21731</v>
      </c>
      <c r="D172" s="87" t="s">
        <v>440</v>
      </c>
      <c r="E172" s="88">
        <v>5870000</v>
      </c>
      <c r="F172" s="85">
        <v>10</v>
      </c>
      <c r="G172" s="89">
        <f t="shared" si="4"/>
        <v>6457000</v>
      </c>
      <c r="H172" s="89">
        <v>6470000</v>
      </c>
      <c r="I172" s="93">
        <v>5070000</v>
      </c>
      <c r="J172" s="94">
        <f t="shared" si="5"/>
        <v>1400000</v>
      </c>
    </row>
    <row r="173" spans="2:10" ht="18" x14ac:dyDescent="0.45">
      <c r="B173" s="90">
        <v>32</v>
      </c>
      <c r="C173" s="87">
        <v>21732</v>
      </c>
      <c r="D173" s="87" t="s">
        <v>441</v>
      </c>
      <c r="E173" s="88">
        <v>8270000</v>
      </c>
      <c r="F173" s="85">
        <v>20</v>
      </c>
      <c r="G173" s="89">
        <f t="shared" si="4"/>
        <v>9924000</v>
      </c>
      <c r="H173" s="89">
        <v>9970000</v>
      </c>
      <c r="I173" s="93">
        <v>8970000</v>
      </c>
      <c r="J173" s="94">
        <f t="shared" si="5"/>
        <v>1000000</v>
      </c>
    </row>
    <row r="174" spans="2:10" ht="18" x14ac:dyDescent="0.45">
      <c r="B174" s="90">
        <v>33</v>
      </c>
      <c r="C174" s="87">
        <v>21733</v>
      </c>
      <c r="D174" s="87" t="s">
        <v>442</v>
      </c>
      <c r="E174" s="88">
        <v>10470000</v>
      </c>
      <c r="F174" s="85">
        <v>30</v>
      </c>
      <c r="G174" s="89">
        <f t="shared" si="4"/>
        <v>13611000</v>
      </c>
      <c r="H174" s="89">
        <v>13670000</v>
      </c>
      <c r="I174" s="93">
        <v>11870000</v>
      </c>
      <c r="J174" s="94">
        <f t="shared" si="5"/>
        <v>1800000</v>
      </c>
    </row>
    <row r="175" spans="2:10" ht="18" x14ac:dyDescent="0.45">
      <c r="B175" s="90">
        <v>35</v>
      </c>
      <c r="C175" s="87">
        <v>21735</v>
      </c>
      <c r="D175" s="87" t="s">
        <v>443</v>
      </c>
      <c r="E175" s="88">
        <v>15670000</v>
      </c>
      <c r="F175" s="85">
        <v>40</v>
      </c>
      <c r="G175" s="89">
        <f t="shared" si="4"/>
        <v>21938000</v>
      </c>
      <c r="H175" s="89">
        <v>21970000</v>
      </c>
      <c r="I175" s="93">
        <v>20970000</v>
      </c>
      <c r="J175" s="94">
        <f t="shared" si="5"/>
        <v>1000000</v>
      </c>
    </row>
    <row r="176" spans="2:10" ht="18" x14ac:dyDescent="0.45">
      <c r="B176" s="90">
        <v>41</v>
      </c>
      <c r="C176" s="87">
        <v>21741</v>
      </c>
      <c r="D176" s="87" t="s">
        <v>444</v>
      </c>
      <c r="E176" s="88">
        <v>13270000</v>
      </c>
      <c r="F176" s="85">
        <v>40</v>
      </c>
      <c r="G176" s="89">
        <f t="shared" si="4"/>
        <v>18578000</v>
      </c>
      <c r="H176" s="89">
        <v>18570000</v>
      </c>
      <c r="I176" s="93">
        <v>16670000</v>
      </c>
      <c r="J176" s="94">
        <f t="shared" si="5"/>
        <v>1900000</v>
      </c>
    </row>
    <row r="177" spans="2:10" ht="18" x14ac:dyDescent="0.45">
      <c r="B177" s="90">
        <v>44</v>
      </c>
      <c r="C177" s="87">
        <v>21744</v>
      </c>
      <c r="D177" s="87" t="s">
        <v>445</v>
      </c>
      <c r="E177" s="88">
        <v>24870000</v>
      </c>
      <c r="F177" s="85">
        <v>40</v>
      </c>
      <c r="G177" s="89">
        <f t="shared" si="4"/>
        <v>34818000</v>
      </c>
      <c r="H177" s="89">
        <v>34870000</v>
      </c>
      <c r="I177" s="93">
        <v>29970000</v>
      </c>
      <c r="J177" s="94">
        <f t="shared" si="5"/>
        <v>4900000</v>
      </c>
    </row>
    <row r="178" spans="2:10" ht="18" x14ac:dyDescent="0.45">
      <c r="B178" s="90">
        <v>11</v>
      </c>
      <c r="C178" s="87">
        <v>21811</v>
      </c>
      <c r="D178" s="87" t="s">
        <v>446</v>
      </c>
      <c r="E178" s="88">
        <v>3870000</v>
      </c>
      <c r="F178" s="85">
        <v>10</v>
      </c>
      <c r="G178" s="89">
        <f t="shared" si="4"/>
        <v>4257000</v>
      </c>
      <c r="H178" s="89">
        <v>4270000</v>
      </c>
      <c r="I178" s="93">
        <v>3070000</v>
      </c>
      <c r="J178" s="94">
        <f t="shared" si="5"/>
        <v>1200000</v>
      </c>
    </row>
    <row r="179" spans="2:10" ht="18" x14ac:dyDescent="0.45">
      <c r="B179" s="90">
        <v>12</v>
      </c>
      <c r="C179" s="87">
        <v>21812</v>
      </c>
      <c r="D179" s="87" t="s">
        <v>447</v>
      </c>
      <c r="E179" s="88">
        <v>6470000</v>
      </c>
      <c r="F179" s="85">
        <v>20</v>
      </c>
      <c r="G179" s="89">
        <f t="shared" si="4"/>
        <v>7764000</v>
      </c>
      <c r="H179" s="89">
        <v>7770000</v>
      </c>
      <c r="I179" s="93">
        <v>6070000</v>
      </c>
      <c r="J179" s="94">
        <f t="shared" si="5"/>
        <v>1700000</v>
      </c>
    </row>
    <row r="180" spans="2:10" ht="18" x14ac:dyDescent="0.45">
      <c r="B180" s="90">
        <v>13</v>
      </c>
      <c r="C180" s="87">
        <v>21813</v>
      </c>
      <c r="D180" s="87" t="s">
        <v>448</v>
      </c>
      <c r="E180" s="88">
        <v>8970000</v>
      </c>
      <c r="F180" s="85">
        <v>30</v>
      </c>
      <c r="G180" s="89">
        <f t="shared" si="4"/>
        <v>11661000</v>
      </c>
      <c r="H180" s="89">
        <v>11700000</v>
      </c>
      <c r="I180" s="93">
        <v>9870000</v>
      </c>
      <c r="J180" s="94">
        <f t="shared" si="5"/>
        <v>1830000</v>
      </c>
    </row>
    <row r="181" spans="2:10" ht="18" x14ac:dyDescent="0.45">
      <c r="B181" s="90">
        <v>15</v>
      </c>
      <c r="C181" s="87">
        <v>21815</v>
      </c>
      <c r="D181" s="87" t="s">
        <v>449</v>
      </c>
      <c r="E181" s="88">
        <v>14570000</v>
      </c>
      <c r="F181" s="85">
        <v>40</v>
      </c>
      <c r="G181" s="89">
        <f t="shared" si="4"/>
        <v>20398000</v>
      </c>
      <c r="H181" s="89">
        <v>20370000</v>
      </c>
      <c r="I181" s="93">
        <v>18970000</v>
      </c>
      <c r="J181" s="94">
        <f t="shared" si="5"/>
        <v>1400000</v>
      </c>
    </row>
    <row r="182" spans="2:10" ht="18" x14ac:dyDescent="0.45">
      <c r="B182" s="90">
        <v>21</v>
      </c>
      <c r="C182" s="87">
        <v>21821</v>
      </c>
      <c r="D182" s="87" t="s">
        <v>450</v>
      </c>
      <c r="E182" s="88">
        <v>5370000</v>
      </c>
      <c r="F182" s="85">
        <v>10</v>
      </c>
      <c r="G182" s="89">
        <f t="shared" si="4"/>
        <v>5907000</v>
      </c>
      <c r="H182" s="89">
        <f>5970000</f>
        <v>5970000</v>
      </c>
      <c r="I182" s="93">
        <v>4070000</v>
      </c>
      <c r="J182" s="94">
        <f t="shared" si="5"/>
        <v>1900000</v>
      </c>
    </row>
    <row r="183" spans="2:10" ht="18" x14ac:dyDescent="0.45">
      <c r="B183" s="90">
        <v>22</v>
      </c>
      <c r="C183" s="87">
        <v>21822</v>
      </c>
      <c r="D183" s="87" t="s">
        <v>451</v>
      </c>
      <c r="E183" s="88">
        <v>8070000</v>
      </c>
      <c r="F183" s="85">
        <v>20</v>
      </c>
      <c r="G183" s="89">
        <f t="shared" si="4"/>
        <v>9684000</v>
      </c>
      <c r="H183" s="89">
        <v>9700000</v>
      </c>
      <c r="I183" s="93">
        <v>7970000</v>
      </c>
      <c r="J183" s="94">
        <f t="shared" si="5"/>
        <v>1730000</v>
      </c>
    </row>
    <row r="184" spans="2:10" ht="18" x14ac:dyDescent="0.45">
      <c r="B184" s="90">
        <v>23</v>
      </c>
      <c r="C184" s="87">
        <v>21823</v>
      </c>
      <c r="D184" s="87" t="s">
        <v>452</v>
      </c>
      <c r="E184" s="88">
        <v>10170000</v>
      </c>
      <c r="F184" s="85">
        <v>30</v>
      </c>
      <c r="G184" s="89">
        <f t="shared" si="4"/>
        <v>13221000</v>
      </c>
      <c r="H184" s="89">
        <v>13270000</v>
      </c>
      <c r="I184" s="93">
        <v>10870000</v>
      </c>
      <c r="J184" s="94">
        <f t="shared" si="5"/>
        <v>2400000</v>
      </c>
    </row>
    <row r="185" spans="2:10" ht="18" x14ac:dyDescent="0.45">
      <c r="B185" s="90">
        <v>25</v>
      </c>
      <c r="C185" s="87">
        <v>21825</v>
      </c>
      <c r="D185" s="87" t="s">
        <v>453</v>
      </c>
      <c r="E185" s="88">
        <v>15070000</v>
      </c>
      <c r="F185" s="85">
        <v>40</v>
      </c>
      <c r="G185" s="89">
        <f t="shared" si="4"/>
        <v>21098000</v>
      </c>
      <c r="H185" s="89">
        <v>21070000</v>
      </c>
      <c r="I185" s="93">
        <v>19970000</v>
      </c>
      <c r="J185" s="94">
        <f t="shared" si="5"/>
        <v>1100000</v>
      </c>
    </row>
    <row r="186" spans="2:10" ht="18" x14ac:dyDescent="0.45">
      <c r="B186" s="90">
        <v>31</v>
      </c>
      <c r="C186" s="87">
        <v>21831</v>
      </c>
      <c r="D186" s="87" t="s">
        <v>454</v>
      </c>
      <c r="E186" s="88">
        <v>5870000</v>
      </c>
      <c r="F186" s="85">
        <v>10</v>
      </c>
      <c r="G186" s="89">
        <f t="shared" si="4"/>
        <v>6457000</v>
      </c>
      <c r="H186" s="89">
        <v>6470000</v>
      </c>
      <c r="I186" s="93">
        <v>5070000</v>
      </c>
      <c r="J186" s="94">
        <f t="shared" si="5"/>
        <v>1400000</v>
      </c>
    </row>
    <row r="187" spans="2:10" ht="18" x14ac:dyDescent="0.45">
      <c r="B187" s="90">
        <v>32</v>
      </c>
      <c r="C187" s="87">
        <v>21832</v>
      </c>
      <c r="D187" s="87" t="s">
        <v>455</v>
      </c>
      <c r="E187" s="88">
        <v>8270000</v>
      </c>
      <c r="F187" s="85">
        <v>20</v>
      </c>
      <c r="G187" s="89">
        <f t="shared" si="4"/>
        <v>9924000</v>
      </c>
      <c r="H187" s="89">
        <v>9970000</v>
      </c>
      <c r="I187" s="93">
        <v>8970000</v>
      </c>
      <c r="J187" s="94">
        <f t="shared" si="5"/>
        <v>1000000</v>
      </c>
    </row>
    <row r="188" spans="2:10" ht="18" x14ac:dyDescent="0.45">
      <c r="B188" s="90">
        <v>33</v>
      </c>
      <c r="C188" s="87">
        <v>21833</v>
      </c>
      <c r="D188" s="87" t="s">
        <v>456</v>
      </c>
      <c r="E188" s="88">
        <v>10470000</v>
      </c>
      <c r="F188" s="85">
        <v>30</v>
      </c>
      <c r="G188" s="89">
        <f t="shared" si="4"/>
        <v>13611000</v>
      </c>
      <c r="H188" s="89">
        <v>13670000</v>
      </c>
      <c r="I188" s="93">
        <v>11870000</v>
      </c>
      <c r="J188" s="94">
        <f t="shared" si="5"/>
        <v>1800000</v>
      </c>
    </row>
    <row r="189" spans="2:10" ht="18" x14ac:dyDescent="0.45">
      <c r="B189" s="90">
        <v>35</v>
      </c>
      <c r="C189" s="87">
        <v>21835</v>
      </c>
      <c r="D189" s="87" t="s">
        <v>457</v>
      </c>
      <c r="E189" s="88">
        <v>15670000</v>
      </c>
      <c r="F189" s="85">
        <v>40</v>
      </c>
      <c r="G189" s="89">
        <f t="shared" si="4"/>
        <v>21938000</v>
      </c>
      <c r="H189" s="89">
        <v>21970000</v>
      </c>
      <c r="I189" s="93">
        <v>20970000</v>
      </c>
      <c r="J189" s="94">
        <f t="shared" si="5"/>
        <v>1000000</v>
      </c>
    </row>
    <row r="190" spans="2:10" ht="18" x14ac:dyDescent="0.45">
      <c r="B190" s="90">
        <v>41</v>
      </c>
      <c r="C190" s="87">
        <v>21841</v>
      </c>
      <c r="D190" s="87" t="s">
        <v>458</v>
      </c>
      <c r="E190" s="88">
        <v>13270000</v>
      </c>
      <c r="F190" s="85">
        <v>40</v>
      </c>
      <c r="G190" s="89">
        <f t="shared" si="4"/>
        <v>18578000</v>
      </c>
      <c r="H190" s="89">
        <v>18570000</v>
      </c>
      <c r="I190" s="93">
        <v>16670000</v>
      </c>
      <c r="J190" s="94">
        <f t="shared" si="5"/>
        <v>1900000</v>
      </c>
    </row>
    <row r="191" spans="2:10" ht="18" x14ac:dyDescent="0.45">
      <c r="B191" s="90">
        <v>44</v>
      </c>
      <c r="C191" s="87">
        <v>21844</v>
      </c>
      <c r="D191" s="87" t="s">
        <v>459</v>
      </c>
      <c r="E191" s="88">
        <v>24870000</v>
      </c>
      <c r="F191" s="85">
        <v>40</v>
      </c>
      <c r="G191" s="89">
        <f t="shared" si="4"/>
        <v>34818000</v>
      </c>
      <c r="H191" s="89">
        <v>34870000</v>
      </c>
      <c r="I191" s="93">
        <v>29970000</v>
      </c>
      <c r="J191" s="94">
        <f t="shared" si="5"/>
        <v>4900000</v>
      </c>
    </row>
    <row r="192" spans="2:10" ht="18" x14ac:dyDescent="0.45">
      <c r="B192" s="90">
        <v>11</v>
      </c>
      <c r="C192" s="87">
        <v>21911</v>
      </c>
      <c r="D192" s="87" t="s">
        <v>460</v>
      </c>
      <c r="E192" s="88">
        <v>3870000</v>
      </c>
      <c r="F192" s="85">
        <v>10</v>
      </c>
      <c r="G192" s="89">
        <f t="shared" si="4"/>
        <v>4257000</v>
      </c>
      <c r="H192" s="89">
        <v>4270000</v>
      </c>
      <c r="I192" s="93">
        <v>3070000</v>
      </c>
      <c r="J192" s="94">
        <f t="shared" si="5"/>
        <v>1200000</v>
      </c>
    </row>
    <row r="193" spans="2:10" ht="18" x14ac:dyDescent="0.45">
      <c r="B193" s="90">
        <v>12</v>
      </c>
      <c r="C193" s="87">
        <v>21912</v>
      </c>
      <c r="D193" s="87" t="s">
        <v>461</v>
      </c>
      <c r="E193" s="88">
        <v>6470000</v>
      </c>
      <c r="F193" s="85">
        <v>20</v>
      </c>
      <c r="G193" s="89">
        <f t="shared" si="4"/>
        <v>7764000</v>
      </c>
      <c r="H193" s="89">
        <v>7770000</v>
      </c>
      <c r="I193" s="93">
        <v>6070000</v>
      </c>
      <c r="J193" s="94">
        <f t="shared" si="5"/>
        <v>1700000</v>
      </c>
    </row>
    <row r="194" spans="2:10" ht="18" x14ac:dyDescent="0.45">
      <c r="B194" s="90">
        <v>13</v>
      </c>
      <c r="C194" s="87">
        <v>21913</v>
      </c>
      <c r="D194" s="87" t="s">
        <v>462</v>
      </c>
      <c r="E194" s="88">
        <v>8970000</v>
      </c>
      <c r="F194" s="85">
        <v>30</v>
      </c>
      <c r="G194" s="89">
        <f t="shared" ref="G194:G257" si="6">E194+(E194*F194/100)</f>
        <v>11661000</v>
      </c>
      <c r="H194" s="89">
        <v>11700000</v>
      </c>
      <c r="I194" s="93">
        <v>9870000</v>
      </c>
      <c r="J194" s="94">
        <f t="shared" si="5"/>
        <v>1830000</v>
      </c>
    </row>
    <row r="195" spans="2:10" ht="18" x14ac:dyDescent="0.45">
      <c r="B195" s="90">
        <v>15</v>
      </c>
      <c r="C195" s="87">
        <v>21915</v>
      </c>
      <c r="D195" s="87" t="s">
        <v>463</v>
      </c>
      <c r="E195" s="88">
        <v>14570000</v>
      </c>
      <c r="F195" s="85">
        <v>40</v>
      </c>
      <c r="G195" s="89">
        <f t="shared" si="6"/>
        <v>20398000</v>
      </c>
      <c r="H195" s="89">
        <v>20370000</v>
      </c>
      <c r="I195" s="93">
        <v>18970000</v>
      </c>
      <c r="J195" s="94">
        <f t="shared" ref="J195:J258" si="7">H195-I195</f>
        <v>1400000</v>
      </c>
    </row>
    <row r="196" spans="2:10" ht="18" x14ac:dyDescent="0.45">
      <c r="B196" s="90">
        <v>21</v>
      </c>
      <c r="C196" s="87">
        <v>21921</v>
      </c>
      <c r="D196" s="87" t="s">
        <v>464</v>
      </c>
      <c r="E196" s="88">
        <v>5370000</v>
      </c>
      <c r="F196" s="85">
        <v>10</v>
      </c>
      <c r="G196" s="89">
        <f t="shared" si="6"/>
        <v>5907000</v>
      </c>
      <c r="H196" s="89">
        <f>5970000</f>
        <v>5970000</v>
      </c>
      <c r="I196" s="93">
        <v>4070000</v>
      </c>
      <c r="J196" s="94">
        <f t="shared" si="7"/>
        <v>1900000</v>
      </c>
    </row>
    <row r="197" spans="2:10" ht="18" x14ac:dyDescent="0.45">
      <c r="B197" s="90">
        <v>22</v>
      </c>
      <c r="C197" s="87">
        <v>21922</v>
      </c>
      <c r="D197" s="87" t="s">
        <v>465</v>
      </c>
      <c r="E197" s="88">
        <v>8070000</v>
      </c>
      <c r="F197" s="85">
        <v>20</v>
      </c>
      <c r="G197" s="89">
        <f t="shared" si="6"/>
        <v>9684000</v>
      </c>
      <c r="H197" s="89">
        <v>9700000</v>
      </c>
      <c r="I197" s="93">
        <v>7970000</v>
      </c>
      <c r="J197" s="94">
        <f t="shared" si="7"/>
        <v>1730000</v>
      </c>
    </row>
    <row r="198" spans="2:10" ht="18" x14ac:dyDescent="0.45">
      <c r="B198" s="90">
        <v>23</v>
      </c>
      <c r="C198" s="87">
        <v>21923</v>
      </c>
      <c r="D198" s="87" t="s">
        <v>466</v>
      </c>
      <c r="E198" s="88">
        <v>10170000</v>
      </c>
      <c r="F198" s="85">
        <v>30</v>
      </c>
      <c r="G198" s="89">
        <f t="shared" si="6"/>
        <v>13221000</v>
      </c>
      <c r="H198" s="89">
        <v>13270000</v>
      </c>
      <c r="I198" s="93">
        <v>10870000</v>
      </c>
      <c r="J198" s="94">
        <f t="shared" si="7"/>
        <v>2400000</v>
      </c>
    </row>
    <row r="199" spans="2:10" ht="18" x14ac:dyDescent="0.45">
      <c r="B199" s="90">
        <v>25</v>
      </c>
      <c r="C199" s="87">
        <v>21925</v>
      </c>
      <c r="D199" s="87" t="s">
        <v>467</v>
      </c>
      <c r="E199" s="88">
        <v>15070000</v>
      </c>
      <c r="F199" s="85">
        <v>40</v>
      </c>
      <c r="G199" s="89">
        <f t="shared" si="6"/>
        <v>21098000</v>
      </c>
      <c r="H199" s="89">
        <v>21070000</v>
      </c>
      <c r="I199" s="93">
        <v>19970000</v>
      </c>
      <c r="J199" s="94">
        <f t="shared" si="7"/>
        <v>1100000</v>
      </c>
    </row>
    <row r="200" spans="2:10" ht="18" x14ac:dyDescent="0.45">
      <c r="B200" s="90">
        <v>31</v>
      </c>
      <c r="C200" s="87">
        <v>21931</v>
      </c>
      <c r="D200" s="87" t="s">
        <v>468</v>
      </c>
      <c r="E200" s="88">
        <v>5870000</v>
      </c>
      <c r="F200" s="85">
        <v>10</v>
      </c>
      <c r="G200" s="89">
        <f t="shared" si="6"/>
        <v>6457000</v>
      </c>
      <c r="H200" s="89">
        <v>6470000</v>
      </c>
      <c r="I200" s="93">
        <v>5070000</v>
      </c>
      <c r="J200" s="94">
        <f t="shared" si="7"/>
        <v>1400000</v>
      </c>
    </row>
    <row r="201" spans="2:10" ht="18" x14ac:dyDescent="0.45">
      <c r="B201" s="90">
        <v>32</v>
      </c>
      <c r="C201" s="87">
        <v>21932</v>
      </c>
      <c r="D201" s="87" t="s">
        <v>469</v>
      </c>
      <c r="E201" s="88">
        <v>8270000</v>
      </c>
      <c r="F201" s="85">
        <v>20</v>
      </c>
      <c r="G201" s="89">
        <f t="shared" si="6"/>
        <v>9924000</v>
      </c>
      <c r="H201" s="89">
        <v>9970000</v>
      </c>
      <c r="I201" s="93">
        <v>8970000</v>
      </c>
      <c r="J201" s="94">
        <f t="shared" si="7"/>
        <v>1000000</v>
      </c>
    </row>
    <row r="202" spans="2:10" ht="18" x14ac:dyDescent="0.45">
      <c r="B202" s="90">
        <v>33</v>
      </c>
      <c r="C202" s="87">
        <v>21933</v>
      </c>
      <c r="D202" s="87" t="s">
        <v>470</v>
      </c>
      <c r="E202" s="88">
        <v>10470000</v>
      </c>
      <c r="F202" s="85">
        <v>30</v>
      </c>
      <c r="G202" s="89">
        <f t="shared" si="6"/>
        <v>13611000</v>
      </c>
      <c r="H202" s="89">
        <v>13670000</v>
      </c>
      <c r="I202" s="93">
        <v>11870000</v>
      </c>
      <c r="J202" s="94">
        <f t="shared" si="7"/>
        <v>1800000</v>
      </c>
    </row>
    <row r="203" spans="2:10" ht="18" x14ac:dyDescent="0.45">
      <c r="B203" s="90">
        <v>35</v>
      </c>
      <c r="C203" s="87">
        <v>21935</v>
      </c>
      <c r="D203" s="87" t="s">
        <v>471</v>
      </c>
      <c r="E203" s="88">
        <v>15670000</v>
      </c>
      <c r="F203" s="85">
        <v>40</v>
      </c>
      <c r="G203" s="89">
        <f t="shared" si="6"/>
        <v>21938000</v>
      </c>
      <c r="H203" s="89">
        <v>21970000</v>
      </c>
      <c r="I203" s="93">
        <v>20970000</v>
      </c>
      <c r="J203" s="94">
        <f t="shared" si="7"/>
        <v>1000000</v>
      </c>
    </row>
    <row r="204" spans="2:10" ht="18" x14ac:dyDescent="0.45">
      <c r="B204" s="90">
        <v>41</v>
      </c>
      <c r="C204" s="87">
        <v>21941</v>
      </c>
      <c r="D204" s="87" t="s">
        <v>472</v>
      </c>
      <c r="E204" s="88">
        <v>13270000</v>
      </c>
      <c r="F204" s="85">
        <v>40</v>
      </c>
      <c r="G204" s="89">
        <f t="shared" si="6"/>
        <v>18578000</v>
      </c>
      <c r="H204" s="89">
        <v>18570000</v>
      </c>
      <c r="I204" s="93">
        <v>16670000</v>
      </c>
      <c r="J204" s="94">
        <f t="shared" si="7"/>
        <v>1900000</v>
      </c>
    </row>
    <row r="205" spans="2:10" ht="18" x14ac:dyDescent="0.45">
      <c r="B205" s="90">
        <v>44</v>
      </c>
      <c r="C205" s="87">
        <v>21944</v>
      </c>
      <c r="D205" s="87" t="s">
        <v>473</v>
      </c>
      <c r="E205" s="88">
        <v>24870000</v>
      </c>
      <c r="F205" s="85">
        <v>40</v>
      </c>
      <c r="G205" s="89">
        <f t="shared" si="6"/>
        <v>34818000</v>
      </c>
      <c r="H205" s="89">
        <v>34870000</v>
      </c>
      <c r="I205" s="93">
        <v>29970000</v>
      </c>
      <c r="J205" s="94">
        <f t="shared" si="7"/>
        <v>4900000</v>
      </c>
    </row>
    <row r="206" spans="2:10" ht="18" x14ac:dyDescent="0.45">
      <c r="B206" s="90">
        <v>11</v>
      </c>
      <c r="C206" s="87">
        <v>22011</v>
      </c>
      <c r="D206" s="87" t="s">
        <v>474</v>
      </c>
      <c r="E206" s="88">
        <v>3870000</v>
      </c>
      <c r="F206" s="85">
        <v>10</v>
      </c>
      <c r="G206" s="89">
        <f t="shared" si="6"/>
        <v>4257000</v>
      </c>
      <c r="H206" s="89">
        <v>4270000</v>
      </c>
      <c r="I206" s="93">
        <v>3070000</v>
      </c>
      <c r="J206" s="94">
        <f t="shared" si="7"/>
        <v>1200000</v>
      </c>
    </row>
    <row r="207" spans="2:10" ht="18" x14ac:dyDescent="0.45">
      <c r="B207" s="90">
        <v>12</v>
      </c>
      <c r="C207" s="87">
        <v>22012</v>
      </c>
      <c r="D207" s="87" t="s">
        <v>475</v>
      </c>
      <c r="E207" s="88">
        <v>6470000</v>
      </c>
      <c r="F207" s="85">
        <v>20</v>
      </c>
      <c r="G207" s="89">
        <f t="shared" si="6"/>
        <v>7764000</v>
      </c>
      <c r="H207" s="89">
        <v>7770000</v>
      </c>
      <c r="I207" s="93">
        <v>6070000</v>
      </c>
      <c r="J207" s="94">
        <f t="shared" si="7"/>
        <v>1700000</v>
      </c>
    </row>
    <row r="208" spans="2:10" ht="18" x14ac:dyDescent="0.45">
      <c r="B208" s="90">
        <v>13</v>
      </c>
      <c r="C208" s="87">
        <v>22013</v>
      </c>
      <c r="D208" s="87" t="s">
        <v>476</v>
      </c>
      <c r="E208" s="88">
        <v>8970000</v>
      </c>
      <c r="F208" s="85">
        <v>30</v>
      </c>
      <c r="G208" s="89">
        <f t="shared" si="6"/>
        <v>11661000</v>
      </c>
      <c r="H208" s="89">
        <v>11700000</v>
      </c>
      <c r="I208" s="93">
        <v>9870000</v>
      </c>
      <c r="J208" s="94">
        <f t="shared" si="7"/>
        <v>1830000</v>
      </c>
    </row>
    <row r="209" spans="2:10" ht="18" x14ac:dyDescent="0.45">
      <c r="B209" s="90">
        <v>15</v>
      </c>
      <c r="C209" s="87">
        <v>22015</v>
      </c>
      <c r="D209" s="87" t="s">
        <v>477</v>
      </c>
      <c r="E209" s="88">
        <v>14570000</v>
      </c>
      <c r="F209" s="85">
        <v>40</v>
      </c>
      <c r="G209" s="89">
        <f t="shared" si="6"/>
        <v>20398000</v>
      </c>
      <c r="H209" s="89">
        <v>20370000</v>
      </c>
      <c r="I209" s="93">
        <v>18970000</v>
      </c>
      <c r="J209" s="94">
        <f t="shared" si="7"/>
        <v>1400000</v>
      </c>
    </row>
    <row r="210" spans="2:10" ht="18" x14ac:dyDescent="0.45">
      <c r="B210" s="90">
        <v>21</v>
      </c>
      <c r="C210" s="87">
        <v>22021</v>
      </c>
      <c r="D210" s="87" t="s">
        <v>478</v>
      </c>
      <c r="E210" s="88">
        <v>5370000</v>
      </c>
      <c r="F210" s="85">
        <v>10</v>
      </c>
      <c r="G210" s="89">
        <f t="shared" si="6"/>
        <v>5907000</v>
      </c>
      <c r="H210" s="89">
        <f>5970000</f>
        <v>5970000</v>
      </c>
      <c r="I210" s="93">
        <v>4070000</v>
      </c>
      <c r="J210" s="94">
        <f t="shared" si="7"/>
        <v>1900000</v>
      </c>
    </row>
    <row r="211" spans="2:10" ht="18" x14ac:dyDescent="0.45">
      <c r="B211" s="90">
        <v>22</v>
      </c>
      <c r="C211" s="87">
        <v>22022</v>
      </c>
      <c r="D211" s="87" t="s">
        <v>479</v>
      </c>
      <c r="E211" s="88">
        <v>8070000</v>
      </c>
      <c r="F211" s="85">
        <v>20</v>
      </c>
      <c r="G211" s="89">
        <f t="shared" si="6"/>
        <v>9684000</v>
      </c>
      <c r="H211" s="89">
        <v>9700000</v>
      </c>
      <c r="I211" s="93">
        <v>7970000</v>
      </c>
      <c r="J211" s="94">
        <f t="shared" si="7"/>
        <v>1730000</v>
      </c>
    </row>
    <row r="212" spans="2:10" ht="18" x14ac:dyDescent="0.45">
      <c r="B212" s="90">
        <v>23</v>
      </c>
      <c r="C212" s="87">
        <v>22023</v>
      </c>
      <c r="D212" s="87" t="s">
        <v>480</v>
      </c>
      <c r="E212" s="88">
        <v>10170000</v>
      </c>
      <c r="F212" s="85">
        <v>30</v>
      </c>
      <c r="G212" s="89">
        <f t="shared" si="6"/>
        <v>13221000</v>
      </c>
      <c r="H212" s="89">
        <v>13270000</v>
      </c>
      <c r="I212" s="93">
        <v>10870000</v>
      </c>
      <c r="J212" s="94">
        <f t="shared" si="7"/>
        <v>2400000</v>
      </c>
    </row>
    <row r="213" spans="2:10" ht="18" x14ac:dyDescent="0.45">
      <c r="B213" s="90">
        <v>25</v>
      </c>
      <c r="C213" s="87">
        <v>22025</v>
      </c>
      <c r="D213" s="87" t="s">
        <v>481</v>
      </c>
      <c r="E213" s="88">
        <v>15070000</v>
      </c>
      <c r="F213" s="85">
        <v>40</v>
      </c>
      <c r="G213" s="89">
        <f t="shared" si="6"/>
        <v>21098000</v>
      </c>
      <c r="H213" s="89">
        <v>21070000</v>
      </c>
      <c r="I213" s="93">
        <v>19970000</v>
      </c>
      <c r="J213" s="94">
        <f t="shared" si="7"/>
        <v>1100000</v>
      </c>
    </row>
    <row r="214" spans="2:10" ht="18" x14ac:dyDescent="0.45">
      <c r="B214" s="90">
        <v>31</v>
      </c>
      <c r="C214" s="87">
        <v>22031</v>
      </c>
      <c r="D214" s="87" t="s">
        <v>482</v>
      </c>
      <c r="E214" s="88">
        <v>5870000</v>
      </c>
      <c r="F214" s="85">
        <v>10</v>
      </c>
      <c r="G214" s="89">
        <f t="shared" si="6"/>
        <v>6457000</v>
      </c>
      <c r="H214" s="89">
        <v>6470000</v>
      </c>
      <c r="I214" s="93">
        <v>5070000</v>
      </c>
      <c r="J214" s="94">
        <f t="shared" si="7"/>
        <v>1400000</v>
      </c>
    </row>
    <row r="215" spans="2:10" ht="18" x14ac:dyDescent="0.45">
      <c r="B215" s="90">
        <v>32</v>
      </c>
      <c r="C215" s="87">
        <v>22032</v>
      </c>
      <c r="D215" s="87" t="s">
        <v>483</v>
      </c>
      <c r="E215" s="88">
        <v>8270000</v>
      </c>
      <c r="F215" s="85">
        <v>20</v>
      </c>
      <c r="G215" s="89">
        <f t="shared" si="6"/>
        <v>9924000</v>
      </c>
      <c r="H215" s="89">
        <v>9970000</v>
      </c>
      <c r="I215" s="93">
        <v>8970000</v>
      </c>
      <c r="J215" s="94">
        <f t="shared" si="7"/>
        <v>1000000</v>
      </c>
    </row>
    <row r="216" spans="2:10" ht="18" x14ac:dyDescent="0.45">
      <c r="B216" s="90">
        <v>33</v>
      </c>
      <c r="C216" s="87">
        <v>22033</v>
      </c>
      <c r="D216" s="87" t="s">
        <v>484</v>
      </c>
      <c r="E216" s="88">
        <v>10470000</v>
      </c>
      <c r="F216" s="85">
        <v>30</v>
      </c>
      <c r="G216" s="89">
        <f t="shared" si="6"/>
        <v>13611000</v>
      </c>
      <c r="H216" s="89">
        <v>13670000</v>
      </c>
      <c r="I216" s="93">
        <v>11870000</v>
      </c>
      <c r="J216" s="94">
        <f t="shared" si="7"/>
        <v>1800000</v>
      </c>
    </row>
    <row r="217" spans="2:10" ht="18" x14ac:dyDescent="0.45">
      <c r="B217" s="90">
        <v>35</v>
      </c>
      <c r="C217" s="87">
        <v>22035</v>
      </c>
      <c r="D217" s="87" t="s">
        <v>485</v>
      </c>
      <c r="E217" s="88">
        <v>15670000</v>
      </c>
      <c r="F217" s="85">
        <v>40</v>
      </c>
      <c r="G217" s="89">
        <f t="shared" si="6"/>
        <v>21938000</v>
      </c>
      <c r="H217" s="89">
        <v>21970000</v>
      </c>
      <c r="I217" s="93">
        <v>20970000</v>
      </c>
      <c r="J217" s="94">
        <f t="shared" si="7"/>
        <v>1000000</v>
      </c>
    </row>
    <row r="218" spans="2:10" ht="18" x14ac:dyDescent="0.45">
      <c r="B218" s="90">
        <v>41</v>
      </c>
      <c r="C218" s="87">
        <v>22041</v>
      </c>
      <c r="D218" s="87" t="s">
        <v>486</v>
      </c>
      <c r="E218" s="88">
        <v>13270000</v>
      </c>
      <c r="F218" s="85">
        <v>40</v>
      </c>
      <c r="G218" s="89">
        <f t="shared" si="6"/>
        <v>18578000</v>
      </c>
      <c r="H218" s="89">
        <v>18570000</v>
      </c>
      <c r="I218" s="93">
        <v>16670000</v>
      </c>
      <c r="J218" s="94">
        <f t="shared" si="7"/>
        <v>1900000</v>
      </c>
    </row>
    <row r="219" spans="2:10" ht="18" x14ac:dyDescent="0.45">
      <c r="B219" s="90">
        <v>44</v>
      </c>
      <c r="C219" s="87">
        <v>22044</v>
      </c>
      <c r="D219" s="87" t="s">
        <v>487</v>
      </c>
      <c r="E219" s="88">
        <v>24870000</v>
      </c>
      <c r="F219" s="85">
        <v>40</v>
      </c>
      <c r="G219" s="89">
        <f t="shared" si="6"/>
        <v>34818000</v>
      </c>
      <c r="H219" s="89">
        <v>34870000</v>
      </c>
      <c r="I219" s="93">
        <v>29970000</v>
      </c>
      <c r="J219" s="94">
        <f t="shared" si="7"/>
        <v>4900000</v>
      </c>
    </row>
    <row r="220" spans="2:10" ht="18" x14ac:dyDescent="0.45">
      <c r="B220" s="90">
        <v>11</v>
      </c>
      <c r="C220" s="87">
        <v>22211</v>
      </c>
      <c r="D220" s="87" t="s">
        <v>488</v>
      </c>
      <c r="E220" s="88">
        <v>3870000</v>
      </c>
      <c r="F220" s="85">
        <v>10</v>
      </c>
      <c r="G220" s="89">
        <f t="shared" si="6"/>
        <v>4257000</v>
      </c>
      <c r="H220" s="89">
        <v>4270000</v>
      </c>
      <c r="I220" s="93">
        <v>3070000</v>
      </c>
      <c r="J220" s="94">
        <f t="shared" si="7"/>
        <v>1200000</v>
      </c>
    </row>
    <row r="221" spans="2:10" ht="18" x14ac:dyDescent="0.45">
      <c r="B221" s="90">
        <v>12</v>
      </c>
      <c r="C221" s="87">
        <v>22212</v>
      </c>
      <c r="D221" s="87" t="s">
        <v>489</v>
      </c>
      <c r="E221" s="88">
        <v>6470000</v>
      </c>
      <c r="F221" s="85">
        <v>20</v>
      </c>
      <c r="G221" s="89">
        <f t="shared" si="6"/>
        <v>7764000</v>
      </c>
      <c r="H221" s="89">
        <v>7770000</v>
      </c>
      <c r="I221" s="93">
        <v>6070000</v>
      </c>
      <c r="J221" s="94">
        <f t="shared" si="7"/>
        <v>1700000</v>
      </c>
    </row>
    <row r="222" spans="2:10" ht="18" x14ac:dyDescent="0.45">
      <c r="B222" s="90">
        <v>13</v>
      </c>
      <c r="C222" s="87">
        <v>22213</v>
      </c>
      <c r="D222" s="87" t="s">
        <v>490</v>
      </c>
      <c r="E222" s="88">
        <v>8970000</v>
      </c>
      <c r="F222" s="85">
        <v>30</v>
      </c>
      <c r="G222" s="89">
        <f t="shared" si="6"/>
        <v>11661000</v>
      </c>
      <c r="H222" s="89">
        <v>11700000</v>
      </c>
      <c r="I222" s="93">
        <v>9870000</v>
      </c>
      <c r="J222" s="94">
        <f t="shared" si="7"/>
        <v>1830000</v>
      </c>
    </row>
    <row r="223" spans="2:10" ht="18" x14ac:dyDescent="0.45">
      <c r="B223" s="90">
        <v>15</v>
      </c>
      <c r="C223" s="87">
        <v>22215</v>
      </c>
      <c r="D223" s="87" t="s">
        <v>491</v>
      </c>
      <c r="E223" s="88">
        <v>14570000</v>
      </c>
      <c r="F223" s="85">
        <v>40</v>
      </c>
      <c r="G223" s="89">
        <f t="shared" si="6"/>
        <v>20398000</v>
      </c>
      <c r="H223" s="89">
        <v>20370000</v>
      </c>
      <c r="I223" s="93">
        <v>18970000</v>
      </c>
      <c r="J223" s="94">
        <f t="shared" si="7"/>
        <v>1400000</v>
      </c>
    </row>
    <row r="224" spans="2:10" ht="18" x14ac:dyDescent="0.45">
      <c r="B224" s="90">
        <v>21</v>
      </c>
      <c r="C224" s="87">
        <v>22221</v>
      </c>
      <c r="D224" s="87" t="s">
        <v>492</v>
      </c>
      <c r="E224" s="88">
        <v>5370000</v>
      </c>
      <c r="F224" s="85">
        <v>10</v>
      </c>
      <c r="G224" s="89">
        <f t="shared" si="6"/>
        <v>5907000</v>
      </c>
      <c r="H224" s="89">
        <f>5970000</f>
        <v>5970000</v>
      </c>
      <c r="I224" s="93">
        <v>4070000</v>
      </c>
      <c r="J224" s="94">
        <f t="shared" si="7"/>
        <v>1900000</v>
      </c>
    </row>
    <row r="225" spans="2:10" ht="18" x14ac:dyDescent="0.45">
      <c r="B225" s="90">
        <v>22</v>
      </c>
      <c r="C225" s="87">
        <v>22222</v>
      </c>
      <c r="D225" s="87" t="s">
        <v>493</v>
      </c>
      <c r="E225" s="88">
        <v>8070000</v>
      </c>
      <c r="F225" s="85">
        <v>20</v>
      </c>
      <c r="G225" s="89">
        <f t="shared" si="6"/>
        <v>9684000</v>
      </c>
      <c r="H225" s="89">
        <v>9700000</v>
      </c>
      <c r="I225" s="93">
        <v>7970000</v>
      </c>
      <c r="J225" s="94">
        <f t="shared" si="7"/>
        <v>1730000</v>
      </c>
    </row>
    <row r="226" spans="2:10" ht="18" x14ac:dyDescent="0.45">
      <c r="B226" s="90">
        <v>23</v>
      </c>
      <c r="C226" s="87">
        <v>22223</v>
      </c>
      <c r="D226" s="87" t="s">
        <v>494</v>
      </c>
      <c r="E226" s="88">
        <v>10170000</v>
      </c>
      <c r="F226" s="85">
        <v>30</v>
      </c>
      <c r="G226" s="89">
        <f t="shared" si="6"/>
        <v>13221000</v>
      </c>
      <c r="H226" s="89">
        <v>13270000</v>
      </c>
      <c r="I226" s="93">
        <v>10870000</v>
      </c>
      <c r="J226" s="94">
        <f t="shared" si="7"/>
        <v>2400000</v>
      </c>
    </row>
    <row r="227" spans="2:10" ht="18" x14ac:dyDescent="0.45">
      <c r="B227" s="90">
        <v>25</v>
      </c>
      <c r="C227" s="87">
        <v>22225</v>
      </c>
      <c r="D227" s="87" t="s">
        <v>495</v>
      </c>
      <c r="E227" s="88">
        <v>15070000</v>
      </c>
      <c r="F227" s="85">
        <v>40</v>
      </c>
      <c r="G227" s="89">
        <f t="shared" si="6"/>
        <v>21098000</v>
      </c>
      <c r="H227" s="89">
        <v>21070000</v>
      </c>
      <c r="I227" s="93">
        <v>19970000</v>
      </c>
      <c r="J227" s="94">
        <f t="shared" si="7"/>
        <v>1100000</v>
      </c>
    </row>
    <row r="228" spans="2:10" ht="18" x14ac:dyDescent="0.45">
      <c r="B228" s="90">
        <v>31</v>
      </c>
      <c r="C228" s="87">
        <v>22231</v>
      </c>
      <c r="D228" s="87" t="s">
        <v>496</v>
      </c>
      <c r="E228" s="88">
        <v>5870000</v>
      </c>
      <c r="F228" s="85">
        <v>10</v>
      </c>
      <c r="G228" s="89">
        <f t="shared" si="6"/>
        <v>6457000</v>
      </c>
      <c r="H228" s="89">
        <v>6470000</v>
      </c>
      <c r="I228" s="93">
        <v>5070000</v>
      </c>
      <c r="J228" s="94">
        <f t="shared" si="7"/>
        <v>1400000</v>
      </c>
    </row>
    <row r="229" spans="2:10" ht="18" x14ac:dyDescent="0.45">
      <c r="B229" s="90">
        <v>32</v>
      </c>
      <c r="C229" s="87">
        <v>22232</v>
      </c>
      <c r="D229" s="87" t="s">
        <v>497</v>
      </c>
      <c r="E229" s="88">
        <v>8270000</v>
      </c>
      <c r="F229" s="85">
        <v>20</v>
      </c>
      <c r="G229" s="89">
        <f t="shared" si="6"/>
        <v>9924000</v>
      </c>
      <c r="H229" s="89">
        <v>9970000</v>
      </c>
      <c r="I229" s="93">
        <v>8970000</v>
      </c>
      <c r="J229" s="94">
        <f t="shared" si="7"/>
        <v>1000000</v>
      </c>
    </row>
    <row r="230" spans="2:10" ht="18" x14ac:dyDescent="0.45">
      <c r="B230" s="90">
        <v>33</v>
      </c>
      <c r="C230" s="87">
        <v>22233</v>
      </c>
      <c r="D230" s="87" t="s">
        <v>498</v>
      </c>
      <c r="E230" s="88">
        <v>10470000</v>
      </c>
      <c r="F230" s="85">
        <v>30</v>
      </c>
      <c r="G230" s="89">
        <f t="shared" si="6"/>
        <v>13611000</v>
      </c>
      <c r="H230" s="89">
        <v>13670000</v>
      </c>
      <c r="I230" s="93">
        <v>11870000</v>
      </c>
      <c r="J230" s="94">
        <f t="shared" si="7"/>
        <v>1800000</v>
      </c>
    </row>
    <row r="231" spans="2:10" ht="18" x14ac:dyDescent="0.45">
      <c r="B231" s="90">
        <v>35</v>
      </c>
      <c r="C231" s="87">
        <v>22235</v>
      </c>
      <c r="D231" s="87" t="s">
        <v>499</v>
      </c>
      <c r="E231" s="88">
        <v>15670000</v>
      </c>
      <c r="F231" s="85">
        <v>40</v>
      </c>
      <c r="G231" s="89">
        <f t="shared" si="6"/>
        <v>21938000</v>
      </c>
      <c r="H231" s="89">
        <v>21970000</v>
      </c>
      <c r="I231" s="93">
        <v>20970000</v>
      </c>
      <c r="J231" s="94">
        <f t="shared" si="7"/>
        <v>1000000</v>
      </c>
    </row>
    <row r="232" spans="2:10" ht="18" x14ac:dyDescent="0.45">
      <c r="B232" s="90">
        <v>41</v>
      </c>
      <c r="C232" s="87">
        <v>22241</v>
      </c>
      <c r="D232" s="87" t="s">
        <v>500</v>
      </c>
      <c r="E232" s="88">
        <v>13270000</v>
      </c>
      <c r="F232" s="85">
        <v>40</v>
      </c>
      <c r="G232" s="89">
        <f t="shared" si="6"/>
        <v>18578000</v>
      </c>
      <c r="H232" s="89">
        <v>18570000</v>
      </c>
      <c r="I232" s="93">
        <v>16670000</v>
      </c>
      <c r="J232" s="94">
        <f t="shared" si="7"/>
        <v>1900000</v>
      </c>
    </row>
    <row r="233" spans="2:10" ht="18" x14ac:dyDescent="0.45">
      <c r="B233" s="90">
        <v>44</v>
      </c>
      <c r="C233" s="87">
        <v>22244</v>
      </c>
      <c r="D233" s="87" t="s">
        <v>501</v>
      </c>
      <c r="E233" s="88">
        <v>24870000</v>
      </c>
      <c r="F233" s="85">
        <v>40</v>
      </c>
      <c r="G233" s="89">
        <f t="shared" si="6"/>
        <v>34818000</v>
      </c>
      <c r="H233" s="89">
        <v>34870000</v>
      </c>
      <c r="I233" s="93">
        <v>29970000</v>
      </c>
      <c r="J233" s="94">
        <f t="shared" si="7"/>
        <v>4900000</v>
      </c>
    </row>
    <row r="234" spans="2:10" ht="18" x14ac:dyDescent="0.45">
      <c r="B234" s="90">
        <v>11</v>
      </c>
      <c r="C234" s="87">
        <v>22311</v>
      </c>
      <c r="D234" s="87" t="s">
        <v>502</v>
      </c>
      <c r="E234" s="88">
        <v>3870000</v>
      </c>
      <c r="F234" s="85">
        <v>10</v>
      </c>
      <c r="G234" s="89">
        <f t="shared" si="6"/>
        <v>4257000</v>
      </c>
      <c r="H234" s="89">
        <v>4270000</v>
      </c>
      <c r="I234" s="93">
        <v>3070000</v>
      </c>
      <c r="J234" s="94">
        <f t="shared" si="7"/>
        <v>1200000</v>
      </c>
    </row>
    <row r="235" spans="2:10" ht="18" x14ac:dyDescent="0.45">
      <c r="B235" s="90">
        <v>12</v>
      </c>
      <c r="C235" s="87">
        <v>22312</v>
      </c>
      <c r="D235" s="87" t="s">
        <v>503</v>
      </c>
      <c r="E235" s="88">
        <v>6470000</v>
      </c>
      <c r="F235" s="85">
        <v>20</v>
      </c>
      <c r="G235" s="89">
        <f t="shared" si="6"/>
        <v>7764000</v>
      </c>
      <c r="H235" s="89">
        <v>7770000</v>
      </c>
      <c r="I235" s="93">
        <v>6070000</v>
      </c>
      <c r="J235" s="94">
        <f t="shared" si="7"/>
        <v>1700000</v>
      </c>
    </row>
    <row r="236" spans="2:10" ht="18" x14ac:dyDescent="0.45">
      <c r="B236" s="90">
        <v>13</v>
      </c>
      <c r="C236" s="87">
        <v>22313</v>
      </c>
      <c r="D236" s="87" t="s">
        <v>504</v>
      </c>
      <c r="E236" s="88">
        <v>8970000</v>
      </c>
      <c r="F236" s="85">
        <v>30</v>
      </c>
      <c r="G236" s="89">
        <f t="shared" si="6"/>
        <v>11661000</v>
      </c>
      <c r="H236" s="89">
        <v>11700000</v>
      </c>
      <c r="I236" s="93">
        <v>9870000</v>
      </c>
      <c r="J236" s="94">
        <f t="shared" si="7"/>
        <v>1830000</v>
      </c>
    </row>
    <row r="237" spans="2:10" ht="18" x14ac:dyDescent="0.45">
      <c r="B237" s="90">
        <v>15</v>
      </c>
      <c r="C237" s="87">
        <v>22315</v>
      </c>
      <c r="D237" s="87" t="s">
        <v>505</v>
      </c>
      <c r="E237" s="88">
        <v>14570000</v>
      </c>
      <c r="F237" s="85">
        <v>40</v>
      </c>
      <c r="G237" s="89">
        <f t="shared" si="6"/>
        <v>20398000</v>
      </c>
      <c r="H237" s="89">
        <v>20370000</v>
      </c>
      <c r="I237" s="93">
        <v>18970000</v>
      </c>
      <c r="J237" s="94">
        <f t="shared" si="7"/>
        <v>1400000</v>
      </c>
    </row>
    <row r="238" spans="2:10" ht="18" x14ac:dyDescent="0.45">
      <c r="B238" s="90">
        <v>21</v>
      </c>
      <c r="C238" s="87">
        <v>22321</v>
      </c>
      <c r="D238" s="87" t="s">
        <v>506</v>
      </c>
      <c r="E238" s="88">
        <v>5370000</v>
      </c>
      <c r="F238" s="85">
        <v>10</v>
      </c>
      <c r="G238" s="89">
        <f t="shared" si="6"/>
        <v>5907000</v>
      </c>
      <c r="H238" s="89">
        <f>5970000</f>
        <v>5970000</v>
      </c>
      <c r="I238" s="93">
        <v>4070000</v>
      </c>
      <c r="J238" s="94">
        <f t="shared" si="7"/>
        <v>1900000</v>
      </c>
    </row>
    <row r="239" spans="2:10" ht="18" x14ac:dyDescent="0.45">
      <c r="B239" s="90">
        <v>22</v>
      </c>
      <c r="C239" s="87">
        <v>22322</v>
      </c>
      <c r="D239" s="87" t="s">
        <v>507</v>
      </c>
      <c r="E239" s="88">
        <v>8070000</v>
      </c>
      <c r="F239" s="85">
        <v>20</v>
      </c>
      <c r="G239" s="89">
        <f t="shared" si="6"/>
        <v>9684000</v>
      </c>
      <c r="H239" s="89">
        <v>9700000</v>
      </c>
      <c r="I239" s="93">
        <v>7970000</v>
      </c>
      <c r="J239" s="94">
        <f t="shared" si="7"/>
        <v>1730000</v>
      </c>
    </row>
    <row r="240" spans="2:10" ht="18" x14ac:dyDescent="0.45">
      <c r="B240" s="90">
        <v>23</v>
      </c>
      <c r="C240" s="87">
        <v>22323</v>
      </c>
      <c r="D240" s="87" t="s">
        <v>508</v>
      </c>
      <c r="E240" s="88">
        <v>10170000</v>
      </c>
      <c r="F240" s="85">
        <v>30</v>
      </c>
      <c r="G240" s="89">
        <f t="shared" si="6"/>
        <v>13221000</v>
      </c>
      <c r="H240" s="89">
        <v>13270000</v>
      </c>
      <c r="I240" s="93">
        <v>10870000</v>
      </c>
      <c r="J240" s="94">
        <f t="shared" si="7"/>
        <v>2400000</v>
      </c>
    </row>
    <row r="241" spans="2:10" ht="18" x14ac:dyDescent="0.45">
      <c r="B241" s="90">
        <v>25</v>
      </c>
      <c r="C241" s="87">
        <v>22325</v>
      </c>
      <c r="D241" s="87" t="s">
        <v>509</v>
      </c>
      <c r="E241" s="88">
        <v>15070000</v>
      </c>
      <c r="F241" s="85">
        <v>40</v>
      </c>
      <c r="G241" s="89">
        <f t="shared" si="6"/>
        <v>21098000</v>
      </c>
      <c r="H241" s="89">
        <v>21070000</v>
      </c>
      <c r="I241" s="93">
        <v>19970000</v>
      </c>
      <c r="J241" s="94">
        <f t="shared" si="7"/>
        <v>1100000</v>
      </c>
    </row>
    <row r="242" spans="2:10" ht="18" x14ac:dyDescent="0.45">
      <c r="B242" s="90">
        <v>31</v>
      </c>
      <c r="C242" s="87">
        <v>22331</v>
      </c>
      <c r="D242" s="87" t="s">
        <v>510</v>
      </c>
      <c r="E242" s="88">
        <v>5870000</v>
      </c>
      <c r="F242" s="85">
        <v>10</v>
      </c>
      <c r="G242" s="89">
        <f t="shared" si="6"/>
        <v>6457000</v>
      </c>
      <c r="H242" s="89">
        <v>6470000</v>
      </c>
      <c r="I242" s="93">
        <v>5070000</v>
      </c>
      <c r="J242" s="94">
        <f t="shared" si="7"/>
        <v>1400000</v>
      </c>
    </row>
    <row r="243" spans="2:10" ht="18" x14ac:dyDescent="0.45">
      <c r="B243" s="90">
        <v>32</v>
      </c>
      <c r="C243" s="87">
        <v>22332</v>
      </c>
      <c r="D243" s="87" t="s">
        <v>511</v>
      </c>
      <c r="E243" s="88">
        <v>8270000</v>
      </c>
      <c r="F243" s="85">
        <v>20</v>
      </c>
      <c r="G243" s="89">
        <f t="shared" si="6"/>
        <v>9924000</v>
      </c>
      <c r="H243" s="89">
        <v>9970000</v>
      </c>
      <c r="I243" s="93">
        <v>8970000</v>
      </c>
      <c r="J243" s="94">
        <f t="shared" si="7"/>
        <v>1000000</v>
      </c>
    </row>
    <row r="244" spans="2:10" ht="18" x14ac:dyDescent="0.45">
      <c r="B244" s="90">
        <v>33</v>
      </c>
      <c r="C244" s="87">
        <v>22333</v>
      </c>
      <c r="D244" s="87" t="s">
        <v>512</v>
      </c>
      <c r="E244" s="88">
        <v>10470000</v>
      </c>
      <c r="F244" s="85">
        <v>30</v>
      </c>
      <c r="G244" s="89">
        <f t="shared" si="6"/>
        <v>13611000</v>
      </c>
      <c r="H244" s="89">
        <v>13670000</v>
      </c>
      <c r="I244" s="93">
        <v>11870000</v>
      </c>
      <c r="J244" s="94">
        <f t="shared" si="7"/>
        <v>1800000</v>
      </c>
    </row>
    <row r="245" spans="2:10" ht="18" x14ac:dyDescent="0.45">
      <c r="B245" s="90">
        <v>35</v>
      </c>
      <c r="C245" s="87">
        <v>22335</v>
      </c>
      <c r="D245" s="87" t="s">
        <v>513</v>
      </c>
      <c r="E245" s="88">
        <v>15670000</v>
      </c>
      <c r="F245" s="85">
        <v>40</v>
      </c>
      <c r="G245" s="89">
        <f t="shared" si="6"/>
        <v>21938000</v>
      </c>
      <c r="H245" s="89">
        <v>21970000</v>
      </c>
      <c r="I245" s="93">
        <v>20970000</v>
      </c>
      <c r="J245" s="94">
        <f t="shared" si="7"/>
        <v>1000000</v>
      </c>
    </row>
    <row r="246" spans="2:10" ht="18" x14ac:dyDescent="0.45">
      <c r="B246" s="90">
        <v>41</v>
      </c>
      <c r="C246" s="87">
        <v>22341</v>
      </c>
      <c r="D246" s="87" t="s">
        <v>514</v>
      </c>
      <c r="E246" s="88">
        <v>13270000</v>
      </c>
      <c r="F246" s="85">
        <v>40</v>
      </c>
      <c r="G246" s="89">
        <f t="shared" si="6"/>
        <v>18578000</v>
      </c>
      <c r="H246" s="89">
        <v>18570000</v>
      </c>
      <c r="I246" s="93">
        <v>16670000</v>
      </c>
      <c r="J246" s="94">
        <f t="shared" si="7"/>
        <v>1900000</v>
      </c>
    </row>
    <row r="247" spans="2:10" ht="18" x14ac:dyDescent="0.45">
      <c r="B247" s="90">
        <v>44</v>
      </c>
      <c r="C247" s="87">
        <v>22344</v>
      </c>
      <c r="D247" s="87" t="s">
        <v>515</v>
      </c>
      <c r="E247" s="88">
        <v>24870000</v>
      </c>
      <c r="F247" s="85">
        <v>40</v>
      </c>
      <c r="G247" s="89">
        <f t="shared" si="6"/>
        <v>34818000</v>
      </c>
      <c r="H247" s="89">
        <v>34870000</v>
      </c>
      <c r="I247" s="93">
        <v>29970000</v>
      </c>
      <c r="J247" s="94">
        <f t="shared" si="7"/>
        <v>4900000</v>
      </c>
    </row>
    <row r="248" spans="2:10" ht="18" x14ac:dyDescent="0.45">
      <c r="B248" s="90">
        <v>11</v>
      </c>
      <c r="C248" s="87">
        <v>22511</v>
      </c>
      <c r="D248" s="87" t="s">
        <v>516</v>
      </c>
      <c r="E248" s="88">
        <v>3870000</v>
      </c>
      <c r="F248" s="85">
        <v>10</v>
      </c>
      <c r="G248" s="89">
        <f t="shared" si="6"/>
        <v>4257000</v>
      </c>
      <c r="H248" s="89">
        <v>4270000</v>
      </c>
      <c r="I248" s="93">
        <v>3070000</v>
      </c>
      <c r="J248" s="94">
        <f t="shared" si="7"/>
        <v>1200000</v>
      </c>
    </row>
    <row r="249" spans="2:10" ht="18" x14ac:dyDescent="0.45">
      <c r="B249" s="90">
        <v>12</v>
      </c>
      <c r="C249" s="87">
        <v>22512</v>
      </c>
      <c r="D249" s="87" t="s">
        <v>517</v>
      </c>
      <c r="E249" s="88">
        <v>6470000</v>
      </c>
      <c r="F249" s="85">
        <v>20</v>
      </c>
      <c r="G249" s="89">
        <f t="shared" si="6"/>
        <v>7764000</v>
      </c>
      <c r="H249" s="89">
        <v>7770000</v>
      </c>
      <c r="I249" s="93">
        <v>6070000</v>
      </c>
      <c r="J249" s="94">
        <f t="shared" si="7"/>
        <v>1700000</v>
      </c>
    </row>
    <row r="250" spans="2:10" ht="18" x14ac:dyDescent="0.45">
      <c r="B250" s="90">
        <v>13</v>
      </c>
      <c r="C250" s="87">
        <v>22513</v>
      </c>
      <c r="D250" s="87" t="s">
        <v>518</v>
      </c>
      <c r="E250" s="88">
        <v>8970000</v>
      </c>
      <c r="F250" s="85">
        <v>30</v>
      </c>
      <c r="G250" s="89">
        <f t="shared" si="6"/>
        <v>11661000</v>
      </c>
      <c r="H250" s="89">
        <v>11700000</v>
      </c>
      <c r="I250" s="93">
        <v>9870000</v>
      </c>
      <c r="J250" s="94">
        <f t="shared" si="7"/>
        <v>1830000</v>
      </c>
    </row>
    <row r="251" spans="2:10" ht="18" x14ac:dyDescent="0.45">
      <c r="B251" s="90">
        <v>15</v>
      </c>
      <c r="C251" s="87">
        <v>22515</v>
      </c>
      <c r="D251" s="87" t="s">
        <v>519</v>
      </c>
      <c r="E251" s="88">
        <v>14570000</v>
      </c>
      <c r="F251" s="85">
        <v>40</v>
      </c>
      <c r="G251" s="89">
        <f t="shared" si="6"/>
        <v>20398000</v>
      </c>
      <c r="H251" s="89">
        <v>20370000</v>
      </c>
      <c r="I251" s="93">
        <v>18970000</v>
      </c>
      <c r="J251" s="94">
        <f t="shared" si="7"/>
        <v>1400000</v>
      </c>
    </row>
    <row r="252" spans="2:10" ht="18" x14ac:dyDescent="0.45">
      <c r="B252" s="90">
        <v>21</v>
      </c>
      <c r="C252" s="87">
        <v>22521</v>
      </c>
      <c r="D252" s="87" t="s">
        <v>520</v>
      </c>
      <c r="E252" s="88">
        <v>5370000</v>
      </c>
      <c r="F252" s="85">
        <v>10</v>
      </c>
      <c r="G252" s="89">
        <f t="shared" si="6"/>
        <v>5907000</v>
      </c>
      <c r="H252" s="89">
        <f>5970000</f>
        <v>5970000</v>
      </c>
      <c r="I252" s="93">
        <v>4070000</v>
      </c>
      <c r="J252" s="94">
        <f t="shared" si="7"/>
        <v>1900000</v>
      </c>
    </row>
    <row r="253" spans="2:10" ht="18" x14ac:dyDescent="0.45">
      <c r="B253" s="90">
        <v>22</v>
      </c>
      <c r="C253" s="87">
        <v>22522</v>
      </c>
      <c r="D253" s="87" t="s">
        <v>521</v>
      </c>
      <c r="E253" s="88">
        <v>8070000</v>
      </c>
      <c r="F253" s="85">
        <v>20</v>
      </c>
      <c r="G253" s="89">
        <f t="shared" si="6"/>
        <v>9684000</v>
      </c>
      <c r="H253" s="89">
        <v>9700000</v>
      </c>
      <c r="I253" s="93">
        <v>7970000</v>
      </c>
      <c r="J253" s="94">
        <f t="shared" si="7"/>
        <v>1730000</v>
      </c>
    </row>
    <row r="254" spans="2:10" ht="18" x14ac:dyDescent="0.45">
      <c r="B254" s="90">
        <v>23</v>
      </c>
      <c r="C254" s="87">
        <v>22523</v>
      </c>
      <c r="D254" s="87" t="s">
        <v>522</v>
      </c>
      <c r="E254" s="88">
        <v>10170000</v>
      </c>
      <c r="F254" s="85">
        <v>30</v>
      </c>
      <c r="G254" s="89">
        <f t="shared" si="6"/>
        <v>13221000</v>
      </c>
      <c r="H254" s="89">
        <v>13270000</v>
      </c>
      <c r="I254" s="93">
        <v>10870000</v>
      </c>
      <c r="J254" s="94">
        <f t="shared" si="7"/>
        <v>2400000</v>
      </c>
    </row>
    <row r="255" spans="2:10" ht="18" x14ac:dyDescent="0.45">
      <c r="B255" s="90">
        <v>25</v>
      </c>
      <c r="C255" s="87">
        <v>22525</v>
      </c>
      <c r="D255" s="87" t="s">
        <v>523</v>
      </c>
      <c r="E255" s="88">
        <v>15070000</v>
      </c>
      <c r="F255" s="85">
        <v>40</v>
      </c>
      <c r="G255" s="89">
        <f t="shared" si="6"/>
        <v>21098000</v>
      </c>
      <c r="H255" s="89">
        <v>21070000</v>
      </c>
      <c r="I255" s="93">
        <v>19970000</v>
      </c>
      <c r="J255" s="94">
        <f t="shared" si="7"/>
        <v>1100000</v>
      </c>
    </row>
    <row r="256" spans="2:10" ht="18" x14ac:dyDescent="0.45">
      <c r="B256" s="90">
        <v>31</v>
      </c>
      <c r="C256" s="87">
        <v>22531</v>
      </c>
      <c r="D256" s="87" t="s">
        <v>524</v>
      </c>
      <c r="E256" s="88">
        <v>5870000</v>
      </c>
      <c r="F256" s="85">
        <v>10</v>
      </c>
      <c r="G256" s="89">
        <f t="shared" si="6"/>
        <v>6457000</v>
      </c>
      <c r="H256" s="89">
        <v>6470000</v>
      </c>
      <c r="I256" s="93">
        <v>5070000</v>
      </c>
      <c r="J256" s="94">
        <f t="shared" si="7"/>
        <v>1400000</v>
      </c>
    </row>
    <row r="257" spans="2:10" ht="18" x14ac:dyDescent="0.45">
      <c r="B257" s="90">
        <v>32</v>
      </c>
      <c r="C257" s="87">
        <v>22532</v>
      </c>
      <c r="D257" s="87" t="s">
        <v>525</v>
      </c>
      <c r="E257" s="88">
        <v>8270000</v>
      </c>
      <c r="F257" s="85">
        <v>20</v>
      </c>
      <c r="G257" s="89">
        <f t="shared" si="6"/>
        <v>9924000</v>
      </c>
      <c r="H257" s="89">
        <v>9970000</v>
      </c>
      <c r="I257" s="93">
        <v>8970000</v>
      </c>
      <c r="J257" s="94">
        <f t="shared" si="7"/>
        <v>1000000</v>
      </c>
    </row>
    <row r="258" spans="2:10" ht="18" x14ac:dyDescent="0.45">
      <c r="B258" s="90">
        <v>33</v>
      </c>
      <c r="C258" s="87">
        <v>22533</v>
      </c>
      <c r="D258" s="87" t="s">
        <v>526</v>
      </c>
      <c r="E258" s="88">
        <v>10470000</v>
      </c>
      <c r="F258" s="85">
        <v>30</v>
      </c>
      <c r="G258" s="89">
        <f t="shared" ref="G258:G259" si="8">E258+(E258*F258/100)</f>
        <v>13611000</v>
      </c>
      <c r="H258" s="89">
        <v>13670000</v>
      </c>
      <c r="I258" s="93">
        <v>11870000</v>
      </c>
      <c r="J258" s="94">
        <f t="shared" si="7"/>
        <v>1800000</v>
      </c>
    </row>
    <row r="259" spans="2:10" ht="18" x14ac:dyDescent="0.45">
      <c r="B259" s="90">
        <v>35</v>
      </c>
      <c r="C259" s="87">
        <v>22535</v>
      </c>
      <c r="D259" s="87" t="s">
        <v>527</v>
      </c>
      <c r="E259" s="88">
        <v>15670000</v>
      </c>
      <c r="F259" s="85">
        <v>40</v>
      </c>
      <c r="G259" s="89">
        <f t="shared" si="8"/>
        <v>21938000</v>
      </c>
      <c r="H259" s="89">
        <v>21970000</v>
      </c>
      <c r="I259" s="93">
        <v>20970000</v>
      </c>
      <c r="J259" s="94">
        <f t="shared" ref="J259:J266" si="9">H259-I259</f>
        <v>1000000</v>
      </c>
    </row>
    <row r="260" spans="2:10" ht="18" x14ac:dyDescent="0.45">
      <c r="B260" s="90">
        <v>41</v>
      </c>
      <c r="C260" s="87">
        <v>22541</v>
      </c>
      <c r="D260" s="87" t="s">
        <v>528</v>
      </c>
      <c r="E260" s="88">
        <v>13270000</v>
      </c>
      <c r="F260" s="85">
        <v>40</v>
      </c>
      <c r="G260" s="89">
        <f t="shared" ref="G260:G264" si="10">E260+(E260*F260/100)</f>
        <v>18578000</v>
      </c>
      <c r="H260" s="89">
        <v>18570000</v>
      </c>
      <c r="I260" s="93">
        <v>16670000</v>
      </c>
      <c r="J260" s="94">
        <f t="shared" si="9"/>
        <v>1900000</v>
      </c>
    </row>
    <row r="261" spans="2:10" ht="18" x14ac:dyDescent="0.45">
      <c r="B261" s="90">
        <v>44</v>
      </c>
      <c r="C261" s="87">
        <v>22544</v>
      </c>
      <c r="D261" s="87" t="s">
        <v>529</v>
      </c>
      <c r="E261" s="88">
        <v>24870000</v>
      </c>
      <c r="F261" s="85">
        <v>40</v>
      </c>
      <c r="G261" s="89">
        <f t="shared" si="10"/>
        <v>34818000</v>
      </c>
      <c r="H261" s="89">
        <v>34870000</v>
      </c>
      <c r="I261" s="93">
        <v>29970000</v>
      </c>
      <c r="J261" s="94">
        <f t="shared" si="9"/>
        <v>4900000</v>
      </c>
    </row>
    <row r="262" spans="2:10" ht="18" x14ac:dyDescent="0.45">
      <c r="B262" s="90">
        <v>55</v>
      </c>
      <c r="C262" s="87">
        <v>84955</v>
      </c>
      <c r="D262" s="87" t="s">
        <v>532</v>
      </c>
      <c r="E262" s="88">
        <v>8170000</v>
      </c>
      <c r="F262" s="85">
        <v>10</v>
      </c>
      <c r="G262" s="89">
        <f t="shared" si="10"/>
        <v>8987000</v>
      </c>
      <c r="H262" s="89">
        <v>8977000</v>
      </c>
      <c r="I262" s="93">
        <v>6070000</v>
      </c>
      <c r="J262" s="94">
        <f t="shared" si="9"/>
        <v>2907000</v>
      </c>
    </row>
    <row r="263" spans="2:10" ht="18" x14ac:dyDescent="0.45">
      <c r="B263" s="90">
        <v>56</v>
      </c>
      <c r="C263" s="87">
        <v>84956</v>
      </c>
      <c r="D263" s="87" t="s">
        <v>533</v>
      </c>
      <c r="E263" s="88">
        <v>10970000</v>
      </c>
      <c r="F263" s="85">
        <v>20</v>
      </c>
      <c r="G263" s="89">
        <f t="shared" si="10"/>
        <v>13164000</v>
      </c>
      <c r="H263" s="89">
        <v>13170000</v>
      </c>
      <c r="I263" s="93">
        <v>9970000</v>
      </c>
      <c r="J263" s="94">
        <f t="shared" si="9"/>
        <v>3200000</v>
      </c>
    </row>
    <row r="264" spans="2:10" ht="18" x14ac:dyDescent="0.45">
      <c r="B264" s="90">
        <v>57</v>
      </c>
      <c r="C264" s="87">
        <v>84957</v>
      </c>
      <c r="D264" s="87" t="s">
        <v>534</v>
      </c>
      <c r="E264" s="88">
        <v>13870000</v>
      </c>
      <c r="F264" s="85">
        <v>30</v>
      </c>
      <c r="G264" s="89">
        <f t="shared" si="10"/>
        <v>18031000</v>
      </c>
      <c r="H264" s="89">
        <v>18070000</v>
      </c>
      <c r="I264" s="93">
        <v>14570000</v>
      </c>
      <c r="J264" s="94">
        <f t="shared" si="9"/>
        <v>3500000</v>
      </c>
    </row>
    <row r="265" spans="2:10" ht="18" x14ac:dyDescent="0.45">
      <c r="B265" s="90">
        <v>41</v>
      </c>
      <c r="C265" s="87">
        <v>84941</v>
      </c>
      <c r="D265" s="87" t="s">
        <v>535</v>
      </c>
      <c r="E265" s="88">
        <v>15770000</v>
      </c>
      <c r="F265" s="85">
        <v>40</v>
      </c>
      <c r="G265" s="89">
        <f t="shared" ref="G265" si="11">E265+(E265*F265/100)</f>
        <v>22078000</v>
      </c>
      <c r="H265" s="89">
        <v>22070000</v>
      </c>
      <c r="I265" s="93">
        <v>16670000</v>
      </c>
      <c r="J265" s="94">
        <f t="shared" si="9"/>
        <v>5400000</v>
      </c>
    </row>
    <row r="266" spans="2:10" ht="18" x14ac:dyDescent="0.45">
      <c r="B266" s="90">
        <v>44</v>
      </c>
      <c r="C266" s="87">
        <v>84944</v>
      </c>
      <c r="D266" s="87" t="s">
        <v>536</v>
      </c>
      <c r="E266" s="88">
        <v>27570000</v>
      </c>
      <c r="F266" s="85">
        <v>40</v>
      </c>
      <c r="G266" s="89">
        <f t="shared" ref="G266" si="12">E266+(E266*F266/100)</f>
        <v>38598000</v>
      </c>
      <c r="H266" s="89">
        <v>38570000</v>
      </c>
      <c r="I266" s="93">
        <v>29970000</v>
      </c>
      <c r="J266" s="94">
        <f t="shared" si="9"/>
        <v>8600000</v>
      </c>
    </row>
    <row r="267" spans="2:10" ht="18" x14ac:dyDescent="0.45">
      <c r="F267"/>
    </row>
    <row r="268" spans="2:10" ht="18" x14ac:dyDescent="0.45">
      <c r="F268"/>
    </row>
    <row r="269" spans="2:10" ht="18" x14ac:dyDescent="0.45">
      <c r="F269"/>
    </row>
    <row r="270" spans="2:10" ht="18" x14ac:dyDescent="0.45">
      <c r="F270"/>
    </row>
    <row r="271" spans="2:10" ht="18" x14ac:dyDescent="0.45">
      <c r="F271"/>
    </row>
    <row r="272" spans="2:10" ht="18" x14ac:dyDescent="0.45">
      <c r="F272"/>
    </row>
    <row r="273" spans="6:6" ht="18" x14ac:dyDescent="0.45">
      <c r="F273"/>
    </row>
    <row r="274" spans="6:6" ht="18" x14ac:dyDescent="0.45">
      <c r="F274"/>
    </row>
    <row r="275" spans="6:6" ht="18" x14ac:dyDescent="0.45">
      <c r="F275"/>
    </row>
    <row r="276" spans="6:6" ht="18" x14ac:dyDescent="0.45">
      <c r="F276"/>
    </row>
    <row r="277" spans="6:6" ht="18" x14ac:dyDescent="0.45">
      <c r="F277"/>
    </row>
    <row r="278" spans="6:6" ht="18" x14ac:dyDescent="0.45">
      <c r="F278"/>
    </row>
    <row r="279" spans="6:6" ht="18" x14ac:dyDescent="0.45">
      <c r="F279"/>
    </row>
    <row r="280" spans="6:6" ht="18" x14ac:dyDescent="0.45">
      <c r="F280"/>
    </row>
    <row r="281" spans="6:6" ht="18" x14ac:dyDescent="0.45">
      <c r="F281"/>
    </row>
    <row r="282" spans="6:6" ht="18" x14ac:dyDescent="0.45">
      <c r="F282"/>
    </row>
    <row r="283" spans="6:6" ht="18" x14ac:dyDescent="0.45">
      <c r="F283"/>
    </row>
    <row r="284" spans="6:6" ht="18" x14ac:dyDescent="0.45">
      <c r="F284"/>
    </row>
    <row r="285" spans="6:6" ht="18" x14ac:dyDescent="0.45">
      <c r="F285"/>
    </row>
    <row r="286" spans="6:6" ht="18" x14ac:dyDescent="0.45">
      <c r="F286"/>
    </row>
    <row r="287" spans="6:6" ht="18" x14ac:dyDescent="0.45">
      <c r="F287"/>
    </row>
    <row r="288" spans="6:6" ht="18" x14ac:dyDescent="0.45">
      <c r="F288"/>
    </row>
    <row r="289" spans="6:6" ht="18" x14ac:dyDescent="0.45">
      <c r="F289"/>
    </row>
    <row r="290" spans="6:6" ht="18" x14ac:dyDescent="0.45">
      <c r="F290"/>
    </row>
    <row r="291" spans="6:6" ht="18" x14ac:dyDescent="0.45">
      <c r="F291"/>
    </row>
    <row r="292" spans="6:6" ht="18" x14ac:dyDescent="0.45">
      <c r="F292"/>
    </row>
    <row r="293" spans="6:6" ht="18" x14ac:dyDescent="0.45">
      <c r="F293"/>
    </row>
    <row r="294" spans="6:6" ht="18" x14ac:dyDescent="0.45">
      <c r="F294"/>
    </row>
    <row r="295" spans="6:6" ht="18" x14ac:dyDescent="0.45">
      <c r="F295"/>
    </row>
    <row r="296" spans="6:6" ht="18" x14ac:dyDescent="0.45">
      <c r="F296"/>
    </row>
    <row r="297" spans="6:6" ht="18" x14ac:dyDescent="0.45">
      <c r="F297"/>
    </row>
    <row r="298" spans="6:6" ht="18" x14ac:dyDescent="0.45">
      <c r="F298"/>
    </row>
    <row r="299" spans="6:6" ht="18" x14ac:dyDescent="0.45">
      <c r="F299"/>
    </row>
    <row r="300" spans="6:6" ht="18" x14ac:dyDescent="0.45">
      <c r="F300"/>
    </row>
    <row r="301" spans="6:6" ht="18" x14ac:dyDescent="0.45">
      <c r="F301"/>
    </row>
    <row r="302" spans="6:6" ht="18" x14ac:dyDescent="0.45">
      <c r="F302"/>
    </row>
    <row r="303" spans="6:6" ht="18" x14ac:dyDescent="0.45">
      <c r="F303"/>
    </row>
    <row r="304" spans="6:6" ht="18" x14ac:dyDescent="0.45">
      <c r="F304"/>
    </row>
    <row r="305" spans="6:6" ht="18" x14ac:dyDescent="0.45">
      <c r="F305"/>
    </row>
    <row r="306" spans="6:6" ht="18" x14ac:dyDescent="0.45">
      <c r="F306"/>
    </row>
    <row r="307" spans="6:6" ht="18" x14ac:dyDescent="0.45">
      <c r="F307"/>
    </row>
    <row r="308" spans="6:6" ht="18" x14ac:dyDescent="0.45">
      <c r="F308"/>
    </row>
    <row r="309" spans="6:6" ht="18" x14ac:dyDescent="0.45">
      <c r="F309"/>
    </row>
    <row r="310" spans="6:6" ht="18" x14ac:dyDescent="0.45">
      <c r="F310"/>
    </row>
    <row r="311" spans="6:6" ht="18" x14ac:dyDescent="0.45">
      <c r="F311"/>
    </row>
    <row r="312" spans="6:6" ht="18" x14ac:dyDescent="0.45">
      <c r="F312"/>
    </row>
    <row r="313" spans="6:6" ht="18" x14ac:dyDescent="0.45">
      <c r="F313"/>
    </row>
    <row r="314" spans="6:6" ht="18" x14ac:dyDescent="0.45">
      <c r="F314"/>
    </row>
    <row r="315" spans="6:6" ht="18" x14ac:dyDescent="0.45">
      <c r="F315"/>
    </row>
    <row r="316" spans="6:6" ht="18" x14ac:dyDescent="0.45">
      <c r="F316"/>
    </row>
    <row r="317" spans="6:6" ht="18" x14ac:dyDescent="0.45">
      <c r="F317"/>
    </row>
    <row r="318" spans="6:6" ht="18" x14ac:dyDescent="0.45">
      <c r="F318"/>
    </row>
    <row r="319" spans="6:6" ht="18" x14ac:dyDescent="0.45">
      <c r="F319"/>
    </row>
    <row r="320" spans="6:6" ht="18" x14ac:dyDescent="0.45">
      <c r="F320"/>
    </row>
    <row r="321" spans="6:6" ht="18" x14ac:dyDescent="0.45">
      <c r="F321"/>
    </row>
    <row r="322" spans="6:6" ht="18" x14ac:dyDescent="0.45">
      <c r="F322"/>
    </row>
    <row r="323" spans="6:6" ht="18" x14ac:dyDescent="0.45">
      <c r="F323"/>
    </row>
    <row r="324" spans="6:6" ht="18" x14ac:dyDescent="0.45">
      <c r="F324"/>
    </row>
    <row r="325" spans="6:6" ht="18" x14ac:dyDescent="0.45">
      <c r="F325"/>
    </row>
    <row r="326" spans="6:6" ht="18" x14ac:dyDescent="0.45">
      <c r="F326"/>
    </row>
    <row r="327" spans="6:6" ht="18" x14ac:dyDescent="0.45">
      <c r="F327"/>
    </row>
    <row r="328" spans="6:6" ht="18" x14ac:dyDescent="0.45">
      <c r="F328"/>
    </row>
    <row r="329" spans="6:6" ht="18" x14ac:dyDescent="0.45">
      <c r="F329"/>
    </row>
    <row r="330" spans="6:6" ht="18" x14ac:dyDescent="0.45">
      <c r="F330"/>
    </row>
    <row r="331" spans="6:6" ht="18" x14ac:dyDescent="0.45">
      <c r="F331"/>
    </row>
    <row r="332" spans="6:6" ht="18" x14ac:dyDescent="0.45">
      <c r="F332"/>
    </row>
    <row r="333" spans="6:6" ht="18" x14ac:dyDescent="0.45">
      <c r="F333"/>
    </row>
    <row r="334" spans="6:6" ht="18" x14ac:dyDescent="0.45">
      <c r="F334"/>
    </row>
    <row r="335" spans="6:6" ht="18" x14ac:dyDescent="0.45">
      <c r="F335"/>
    </row>
    <row r="336" spans="6:6" ht="18" x14ac:dyDescent="0.45">
      <c r="F336"/>
    </row>
    <row r="337" spans="6:6" ht="18" x14ac:dyDescent="0.45">
      <c r="F337"/>
    </row>
    <row r="338" spans="6:6" ht="18" x14ac:dyDescent="0.45">
      <c r="F338"/>
    </row>
    <row r="1048334" spans="8:8" x14ac:dyDescent="0.45">
      <c r="H1048334" s="92"/>
    </row>
    <row r="1048335" spans="8:8" x14ac:dyDescent="0.45">
      <c r="H1048335" s="61"/>
    </row>
    <row r="1048336" spans="8:8" x14ac:dyDescent="0.45">
      <c r="H1048336" s="61"/>
    </row>
    <row r="1048337" spans="8:8" x14ac:dyDescent="0.45">
      <c r="H1048337" s="61"/>
    </row>
    <row r="1048338" spans="8:8" x14ac:dyDescent="0.45">
      <c r="H1048338" s="61"/>
    </row>
    <row r="1048339" spans="8:8" x14ac:dyDescent="0.45">
      <c r="H1048339" s="61"/>
    </row>
    <row r="1048340" spans="8:8" x14ac:dyDescent="0.45">
      <c r="H1048340" s="61"/>
    </row>
    <row r="1048341" spans="8:8" x14ac:dyDescent="0.45">
      <c r="H1048341" s="61"/>
    </row>
    <row r="1048342" spans="8:8" x14ac:dyDescent="0.45">
      <c r="H1048342" s="61"/>
    </row>
    <row r="1048343" spans="8:8" x14ac:dyDescent="0.45">
      <c r="H1048343" s="61"/>
    </row>
    <row r="1048344" spans="8:8" x14ac:dyDescent="0.45">
      <c r="H1048344" s="61"/>
    </row>
    <row r="1048345" spans="8:8" x14ac:dyDescent="0.45">
      <c r="H1048345" s="61"/>
    </row>
    <row r="1048346" spans="8:8" x14ac:dyDescent="0.45">
      <c r="H1048346" s="61"/>
    </row>
    <row r="1048347" spans="8:8" x14ac:dyDescent="0.45">
      <c r="H1048347" s="61"/>
    </row>
    <row r="1048348" spans="8:8" x14ac:dyDescent="0.45">
      <c r="H1048348" s="61"/>
    </row>
    <row r="1048349" spans="8:8" x14ac:dyDescent="0.45">
      <c r="H1048349" s="61"/>
    </row>
    <row r="1048350" spans="8:8" x14ac:dyDescent="0.45">
      <c r="H1048350" s="61"/>
    </row>
    <row r="1048351" spans="8:8" x14ac:dyDescent="0.45">
      <c r="H1048351" s="61"/>
    </row>
  </sheetData>
  <autoFilter ref="B1:J266"/>
  <pageMargins left="1.2649999999999999" right="0.7" top="0.75" bottom="0.75" header="0.3" footer="0.3"/>
  <pageSetup paperSize="9" scale="95"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2</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کلی </vt:lpstr>
      <vt:lpstr>فایل قیمت پنل ها</vt:lpstr>
      <vt:lpstr>کیت و ابزار جانبی</vt:lpstr>
      <vt:lpstr>بررسی پارامترها</vt:lpstr>
      <vt:lpstr>پنل های حذف شده قرمز</vt:lpstr>
      <vt:lpstr>نسخه های عمومی</vt:lpstr>
      <vt:lpstr>فایل اصلی98</vt:lpstr>
      <vt:lpstr>موارد کد های جدید در بهمن ماه </vt:lpstr>
      <vt:lpstr>'نسخه های عمومی'!Print_Area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Farinaz Amini</dc:creator>
  <cp:keywords/>
  <dc:description/>
  <cp:lastModifiedBy>NR</cp:lastModifiedBy>
  <cp:lastPrinted>2021-05-25T07:58:55Z</cp:lastPrinted>
  <dcterms:created xsi:type="dcterms:W3CDTF">2019-04-22T11:40:38Z</dcterms:created>
  <dcterms:modified xsi:type="dcterms:W3CDTF">2021-07-19T15:49:04Z</dcterms:modified>
  <cp:category/>
</cp:coreProperties>
</file>